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isabelle.zangre\Desktop\"/>
    </mc:Choice>
  </mc:AlternateContent>
  <bookViews>
    <workbookView xWindow="0" yWindow="0" windowWidth="23040" windowHeight="9192" tabRatio="523"/>
  </bookViews>
  <sheets>
    <sheet name="Instructions" sheetId="6" r:id="rId1"/>
    <sheet name="Exemple de PPC" sheetId="9" r:id="rId2"/>
    <sheet name="PPC à compléter" sheetId="3" r:id="rId3"/>
    <sheet name="Publication amont (automatique)" sheetId="5" r:id="rId4"/>
    <sheet name="Données" sheetId="4" r:id="rId5"/>
  </sheets>
  <definedNames>
    <definedName name="_xlnm._FilterDatabase" localSheetId="4" hidden="1">Données!$A$1:$S$276</definedName>
    <definedName name="_xlnm._FilterDatabase" localSheetId="1" hidden="1">'Exemple de PPC'!$A$9:$Z$9</definedName>
    <definedName name="_xlnm._FilterDatabase" localSheetId="2" hidden="1">'PPC à compléter'!$A$9:$Z$9</definedName>
    <definedName name="Expertise.politique.publique">Données!$H$69</definedName>
    <definedName name="Fournitures">Données!$H$2:$H$19</definedName>
    <definedName name="_xlnm.Print_Titles" localSheetId="1">'Exemple de PPC'!$2:$9</definedName>
    <definedName name="_xlnm.Print_Titles" localSheetId="2">'PPC à compléter'!$2:$9</definedName>
    <definedName name="MOU.et.autres.protocoles.d.accords">Données!$H$69</definedName>
    <definedName name="Prestations.intellectuelles_Expertise.individuelle">Données!$H$38:$H$56</definedName>
    <definedName name="Service_Technologies.de.l.information.et.de.la.communication">Données!$H$57:$H$62</definedName>
    <definedName name="Services">Données!$H$20:$H$37</definedName>
    <definedName name="Sponsoring">Données!$H$69</definedName>
    <definedName name="Subvention">Données!$H$69</definedName>
    <definedName name="Travaux">Données!$H$63:$H$68</definedName>
    <definedName name="_xlnm.Print_Area" localSheetId="1">'Exemple de PPC'!$G$2:$AA$27</definedName>
    <definedName name="_xlnm.Print_Area" localSheetId="0">Instructions!$A$1:$M$5</definedName>
    <definedName name="_xlnm.Print_Area" localSheetId="2">'PPC à compléter'!$G$2:$AA$27</definedName>
    <definedName name="_xlnm.Print_Area" localSheetId="3">'Publication amont (automatique)'!$A$1:$J$24</definedName>
  </definedNames>
  <calcPr calcId="162913"/>
</workbook>
</file>

<file path=xl/calcChain.xml><?xml version="1.0" encoding="utf-8"?>
<calcChain xmlns="http://schemas.openxmlformats.org/spreadsheetml/2006/main">
  <c r="S15" i="9" l="1"/>
  <c r="Z109" i="9"/>
  <c r="R109" i="9" s="1"/>
  <c r="Y109" i="9"/>
  <c r="X109" i="9"/>
  <c r="W109" i="9"/>
  <c r="V109" i="9"/>
  <c r="U109" i="9"/>
  <c r="T109" i="9"/>
  <c r="S109" i="9"/>
  <c r="O109" i="9"/>
  <c r="B109" i="9"/>
  <c r="A109" i="9"/>
  <c r="Z108" i="9"/>
  <c r="R108" i="9" s="1"/>
  <c r="Y108" i="9"/>
  <c r="X108" i="9"/>
  <c r="W108" i="9"/>
  <c r="V108" i="9"/>
  <c r="U108" i="9"/>
  <c r="T108" i="9"/>
  <c r="S108" i="9"/>
  <c r="O108" i="9"/>
  <c r="B108" i="9"/>
  <c r="A108" i="9"/>
  <c r="Z107" i="9"/>
  <c r="R107" i="9" s="1"/>
  <c r="Y107" i="9"/>
  <c r="X107" i="9"/>
  <c r="W107" i="9"/>
  <c r="V107" i="9"/>
  <c r="U107" i="9"/>
  <c r="T107" i="9"/>
  <c r="S107" i="9"/>
  <c r="O107" i="9"/>
  <c r="B107" i="9"/>
  <c r="A107" i="9"/>
  <c r="Z106" i="9"/>
  <c r="Y106" i="9"/>
  <c r="X106" i="9"/>
  <c r="W106" i="9"/>
  <c r="V106" i="9"/>
  <c r="U106" i="9"/>
  <c r="T106" i="9"/>
  <c r="S106" i="9"/>
  <c r="R106" i="9"/>
  <c r="Q106" i="9"/>
  <c r="O106" i="9"/>
  <c r="B106" i="9"/>
  <c r="A106" i="9"/>
  <c r="Z105" i="9"/>
  <c r="R105" i="9" s="1"/>
  <c r="Y105" i="9"/>
  <c r="X105" i="9"/>
  <c r="W105" i="9"/>
  <c r="V105" i="9"/>
  <c r="U105" i="9"/>
  <c r="T105" i="9"/>
  <c r="S105" i="9"/>
  <c r="Q105" i="9"/>
  <c r="O105" i="9"/>
  <c r="B105" i="9"/>
  <c r="A105" i="9"/>
  <c r="Z104" i="9"/>
  <c r="R104" i="9" s="1"/>
  <c r="Y104" i="9"/>
  <c r="X104" i="9"/>
  <c r="W104" i="9"/>
  <c r="V104" i="9"/>
  <c r="U104" i="9"/>
  <c r="T104" i="9"/>
  <c r="S104" i="9"/>
  <c r="Q104" i="9"/>
  <c r="O104" i="9"/>
  <c r="B104" i="9"/>
  <c r="A104" i="9"/>
  <c r="Z103" i="9"/>
  <c r="R103" i="9" s="1"/>
  <c r="Y103" i="9"/>
  <c r="X103" i="9"/>
  <c r="W103" i="9"/>
  <c r="V103" i="9"/>
  <c r="U103" i="9"/>
  <c r="T103" i="9"/>
  <c r="S103" i="9"/>
  <c r="O103" i="9"/>
  <c r="B103" i="9"/>
  <c r="A103" i="9"/>
  <c r="Z102" i="9"/>
  <c r="R102" i="9" s="1"/>
  <c r="Y102" i="9"/>
  <c r="X102" i="9"/>
  <c r="W102" i="9"/>
  <c r="V102" i="9"/>
  <c r="U102" i="9"/>
  <c r="T102" i="9"/>
  <c r="S102" i="9"/>
  <c r="O102" i="9"/>
  <c r="B102" i="9"/>
  <c r="A102" i="9"/>
  <c r="Z101" i="9"/>
  <c r="Y101" i="9"/>
  <c r="X101" i="9"/>
  <c r="W101" i="9"/>
  <c r="V101" i="9"/>
  <c r="U101" i="9"/>
  <c r="T101" i="9"/>
  <c r="S101" i="9"/>
  <c r="R101" i="9"/>
  <c r="Q101" i="9"/>
  <c r="O101" i="9"/>
  <c r="B101" i="9"/>
  <c r="A101" i="9"/>
  <c r="Z100" i="9"/>
  <c r="Y100" i="9"/>
  <c r="X100" i="9"/>
  <c r="W100" i="9"/>
  <c r="V100" i="9"/>
  <c r="U100" i="9"/>
  <c r="T100" i="9"/>
  <c r="S100" i="9"/>
  <c r="R100" i="9"/>
  <c r="Q100" i="9"/>
  <c r="O100" i="9"/>
  <c r="B100" i="9"/>
  <c r="A100" i="9"/>
  <c r="Z99" i="9"/>
  <c r="R99" i="9" s="1"/>
  <c r="Y99" i="9"/>
  <c r="X99" i="9"/>
  <c r="W99" i="9"/>
  <c r="V99" i="9"/>
  <c r="U99" i="9"/>
  <c r="T99" i="9"/>
  <c r="S99" i="9"/>
  <c r="O99" i="9"/>
  <c r="B99" i="9"/>
  <c r="A99" i="9"/>
  <c r="Z98" i="9"/>
  <c r="R98" i="9" s="1"/>
  <c r="Y98" i="9"/>
  <c r="X98" i="9"/>
  <c r="W98" i="9"/>
  <c r="V98" i="9"/>
  <c r="U98" i="9"/>
  <c r="T98" i="9"/>
  <c r="S98" i="9"/>
  <c r="O98" i="9"/>
  <c r="B98" i="9"/>
  <c r="A98" i="9"/>
  <c r="Z97" i="9"/>
  <c r="Q97" i="9" s="1"/>
  <c r="Y97" i="9"/>
  <c r="X97" i="9"/>
  <c r="W97" i="9"/>
  <c r="V97" i="9"/>
  <c r="U97" i="9"/>
  <c r="T97" i="9"/>
  <c r="S97" i="9"/>
  <c r="R97" i="9"/>
  <c r="O97" i="9"/>
  <c r="B97" i="9"/>
  <c r="A97" i="9"/>
  <c r="Z96" i="9"/>
  <c r="Y96" i="9"/>
  <c r="X96" i="9"/>
  <c r="W96" i="9"/>
  <c r="V96" i="9"/>
  <c r="U96" i="9"/>
  <c r="T96" i="9"/>
  <c r="S96" i="9"/>
  <c r="R96" i="9"/>
  <c r="Q96" i="9"/>
  <c r="O96" i="9"/>
  <c r="B96" i="9"/>
  <c r="A96" i="9"/>
  <c r="Z95" i="9"/>
  <c r="Y95" i="9"/>
  <c r="X95" i="9"/>
  <c r="W95" i="9"/>
  <c r="V95" i="9"/>
  <c r="U95" i="9"/>
  <c r="T95" i="9"/>
  <c r="S95" i="9"/>
  <c r="R95" i="9"/>
  <c r="Q95" i="9"/>
  <c r="O95" i="9"/>
  <c r="B95" i="9"/>
  <c r="A95" i="9"/>
  <c r="Z94" i="9"/>
  <c r="Y94" i="9"/>
  <c r="X94" i="9"/>
  <c r="W94" i="9"/>
  <c r="V94" i="9"/>
  <c r="U94" i="9"/>
  <c r="T94" i="9"/>
  <c r="S94" i="9"/>
  <c r="R94" i="9"/>
  <c r="Q94" i="9"/>
  <c r="O94" i="9"/>
  <c r="B94" i="9"/>
  <c r="A94" i="9"/>
  <c r="Z93" i="9"/>
  <c r="R93" i="9" s="1"/>
  <c r="Y93" i="9"/>
  <c r="X93" i="9"/>
  <c r="W93" i="9"/>
  <c r="V93" i="9"/>
  <c r="U93" i="9"/>
  <c r="T93" i="9"/>
  <c r="S93" i="9"/>
  <c r="O93" i="9"/>
  <c r="B93" i="9"/>
  <c r="A93" i="9"/>
  <c r="Z92" i="9"/>
  <c r="R92" i="9" s="1"/>
  <c r="Y92" i="9"/>
  <c r="X92" i="9"/>
  <c r="W92" i="9"/>
  <c r="V92" i="9"/>
  <c r="U92" i="9"/>
  <c r="T92" i="9"/>
  <c r="S92" i="9"/>
  <c r="O92" i="9"/>
  <c r="B92" i="9"/>
  <c r="A92" i="9"/>
  <c r="Z91" i="9"/>
  <c r="Q91" i="9" s="1"/>
  <c r="Y91" i="9"/>
  <c r="X91" i="9"/>
  <c r="W91" i="9"/>
  <c r="V91" i="9"/>
  <c r="U91" i="9"/>
  <c r="T91" i="9"/>
  <c r="S91" i="9"/>
  <c r="R91" i="9"/>
  <c r="O91" i="9"/>
  <c r="B91" i="9"/>
  <c r="A91" i="9"/>
  <c r="Z90" i="9"/>
  <c r="Y90" i="9"/>
  <c r="X90" i="9"/>
  <c r="W90" i="9"/>
  <c r="V90" i="9"/>
  <c r="U90" i="9"/>
  <c r="T90" i="9"/>
  <c r="S90" i="9"/>
  <c r="R90" i="9"/>
  <c r="Q90" i="9"/>
  <c r="O90" i="9"/>
  <c r="B90" i="9"/>
  <c r="A90" i="9"/>
  <c r="Z89" i="9"/>
  <c r="R89" i="9" s="1"/>
  <c r="Y89" i="9"/>
  <c r="X89" i="9"/>
  <c r="W89" i="9"/>
  <c r="V89" i="9"/>
  <c r="U89" i="9"/>
  <c r="T89" i="9"/>
  <c r="S89" i="9"/>
  <c r="Q89" i="9"/>
  <c r="O89" i="9"/>
  <c r="B89" i="9"/>
  <c r="A89" i="9"/>
  <c r="Z88" i="9"/>
  <c r="R88" i="9" s="1"/>
  <c r="Y88" i="9"/>
  <c r="X88" i="9"/>
  <c r="W88" i="9"/>
  <c r="V88" i="9"/>
  <c r="U88" i="9"/>
  <c r="T88" i="9"/>
  <c r="S88" i="9"/>
  <c r="Q88" i="9"/>
  <c r="O88" i="9"/>
  <c r="B88" i="9"/>
  <c r="A88" i="9"/>
  <c r="Z87" i="9"/>
  <c r="R87" i="9" s="1"/>
  <c r="Y87" i="9"/>
  <c r="X87" i="9"/>
  <c r="W87" i="9"/>
  <c r="V87" i="9"/>
  <c r="U87" i="9"/>
  <c r="T87" i="9"/>
  <c r="S87" i="9"/>
  <c r="O87" i="9"/>
  <c r="B87" i="9"/>
  <c r="A87" i="9"/>
  <c r="Z86" i="9"/>
  <c r="R86" i="9" s="1"/>
  <c r="Y86" i="9"/>
  <c r="X86" i="9"/>
  <c r="W86" i="9"/>
  <c r="V86" i="9"/>
  <c r="U86" i="9"/>
  <c r="T86" i="9"/>
  <c r="S86" i="9"/>
  <c r="Q86" i="9"/>
  <c r="O86" i="9"/>
  <c r="B86" i="9"/>
  <c r="A86" i="9"/>
  <c r="Z85" i="9"/>
  <c r="Y85" i="9"/>
  <c r="X85" i="9"/>
  <c r="W85" i="9"/>
  <c r="V85" i="9"/>
  <c r="U85" i="9"/>
  <c r="T85" i="9"/>
  <c r="S85" i="9"/>
  <c r="R85" i="9"/>
  <c r="Q85" i="9"/>
  <c r="O85" i="9"/>
  <c r="B85" i="9"/>
  <c r="A85" i="9"/>
  <c r="Z84" i="9"/>
  <c r="Y84" i="9"/>
  <c r="X84" i="9"/>
  <c r="W84" i="9"/>
  <c r="V84" i="9"/>
  <c r="U84" i="9"/>
  <c r="T84" i="9"/>
  <c r="S84" i="9"/>
  <c r="R84" i="9"/>
  <c r="Q84" i="9"/>
  <c r="O84" i="9"/>
  <c r="B84" i="9"/>
  <c r="A84" i="9"/>
  <c r="Z83" i="9"/>
  <c r="R83" i="9" s="1"/>
  <c r="Y83" i="9"/>
  <c r="X83" i="9"/>
  <c r="W83" i="9"/>
  <c r="V83" i="9"/>
  <c r="U83" i="9"/>
  <c r="T83" i="9"/>
  <c r="S83" i="9"/>
  <c r="O83" i="9"/>
  <c r="B83" i="9"/>
  <c r="A83" i="9"/>
  <c r="Z82" i="9"/>
  <c r="R82" i="9" s="1"/>
  <c r="Y82" i="9"/>
  <c r="X82" i="9"/>
  <c r="W82" i="9"/>
  <c r="V82" i="9"/>
  <c r="U82" i="9"/>
  <c r="T82" i="9"/>
  <c r="S82" i="9"/>
  <c r="O82" i="9"/>
  <c r="B82" i="9"/>
  <c r="A82" i="9"/>
  <c r="Z81" i="9"/>
  <c r="Q81" i="9" s="1"/>
  <c r="Y81" i="9"/>
  <c r="X81" i="9"/>
  <c r="W81" i="9"/>
  <c r="V81" i="9"/>
  <c r="U81" i="9"/>
  <c r="T81" i="9"/>
  <c r="S81" i="9"/>
  <c r="R81" i="9"/>
  <c r="O81" i="9"/>
  <c r="B81" i="9"/>
  <c r="A81" i="9"/>
  <c r="Z80" i="9"/>
  <c r="Y80" i="9"/>
  <c r="X80" i="9"/>
  <c r="W80" i="9"/>
  <c r="V80" i="9"/>
  <c r="U80" i="9"/>
  <c r="T80" i="9"/>
  <c r="S80" i="9"/>
  <c r="R80" i="9"/>
  <c r="Q80" i="9"/>
  <c r="O80" i="9"/>
  <c r="B80" i="9"/>
  <c r="A80" i="9"/>
  <c r="Z79" i="9"/>
  <c r="Y79" i="9"/>
  <c r="X79" i="9"/>
  <c r="W79" i="9"/>
  <c r="V79" i="9"/>
  <c r="U79" i="9"/>
  <c r="T79" i="9"/>
  <c r="S79" i="9"/>
  <c r="R79" i="9"/>
  <c r="Q79" i="9"/>
  <c r="O79" i="9"/>
  <c r="B79" i="9"/>
  <c r="A79" i="9"/>
  <c r="Z78" i="9"/>
  <c r="Y78" i="9"/>
  <c r="X78" i="9"/>
  <c r="W78" i="9"/>
  <c r="V78" i="9"/>
  <c r="U78" i="9"/>
  <c r="T78" i="9"/>
  <c r="S78" i="9"/>
  <c r="R78" i="9"/>
  <c r="Q78" i="9"/>
  <c r="O78" i="9"/>
  <c r="B78" i="9"/>
  <c r="A78" i="9"/>
  <c r="Z77" i="9"/>
  <c r="R77" i="9" s="1"/>
  <c r="Y77" i="9"/>
  <c r="X77" i="9"/>
  <c r="W77" i="9"/>
  <c r="V77" i="9"/>
  <c r="U77" i="9"/>
  <c r="T77" i="9"/>
  <c r="S77" i="9"/>
  <c r="O77" i="9"/>
  <c r="B77" i="9"/>
  <c r="A77" i="9"/>
  <c r="Z76" i="9"/>
  <c r="R76" i="9" s="1"/>
  <c r="Y76" i="9"/>
  <c r="X76" i="9"/>
  <c r="W76" i="9"/>
  <c r="V76" i="9"/>
  <c r="U76" i="9"/>
  <c r="T76" i="9"/>
  <c r="S76" i="9"/>
  <c r="O76" i="9"/>
  <c r="B76" i="9"/>
  <c r="A76" i="9"/>
  <c r="Z75" i="9"/>
  <c r="Q75" i="9" s="1"/>
  <c r="Y75" i="9"/>
  <c r="X75" i="9"/>
  <c r="W75" i="9"/>
  <c r="V75" i="9"/>
  <c r="U75" i="9"/>
  <c r="T75" i="9"/>
  <c r="S75" i="9"/>
  <c r="R75" i="9"/>
  <c r="O75" i="9"/>
  <c r="B75" i="9"/>
  <c r="A75" i="9"/>
  <c r="Z74" i="9"/>
  <c r="Y74" i="9"/>
  <c r="X74" i="9"/>
  <c r="W74" i="9"/>
  <c r="V74" i="9"/>
  <c r="U74" i="9"/>
  <c r="T74" i="9"/>
  <c r="S74" i="9"/>
  <c r="R74" i="9"/>
  <c r="Q74" i="9"/>
  <c r="O74" i="9"/>
  <c r="B74" i="9"/>
  <c r="A74" i="9"/>
  <c r="Z73" i="9"/>
  <c r="R73" i="9" s="1"/>
  <c r="Y73" i="9"/>
  <c r="X73" i="9"/>
  <c r="W73" i="9"/>
  <c r="V73" i="9"/>
  <c r="U73" i="9"/>
  <c r="T73" i="9"/>
  <c r="S73" i="9"/>
  <c r="Q73" i="9"/>
  <c r="O73" i="9"/>
  <c r="B73" i="9"/>
  <c r="A73" i="9"/>
  <c r="Z72" i="9"/>
  <c r="R72" i="9" s="1"/>
  <c r="Y72" i="9"/>
  <c r="X72" i="9"/>
  <c r="W72" i="9"/>
  <c r="V72" i="9"/>
  <c r="U72" i="9"/>
  <c r="T72" i="9"/>
  <c r="S72" i="9"/>
  <c r="Q72" i="9"/>
  <c r="O72" i="9"/>
  <c r="B72" i="9"/>
  <c r="A72" i="9"/>
  <c r="Z71" i="9"/>
  <c r="R71" i="9" s="1"/>
  <c r="Y71" i="9"/>
  <c r="X71" i="9"/>
  <c r="W71" i="9"/>
  <c r="V71" i="9"/>
  <c r="U71" i="9"/>
  <c r="T71" i="9"/>
  <c r="S71" i="9"/>
  <c r="O71" i="9"/>
  <c r="B71" i="9"/>
  <c r="A71" i="9"/>
  <c r="Z70" i="9"/>
  <c r="R70" i="9" s="1"/>
  <c r="Y70" i="9"/>
  <c r="X70" i="9"/>
  <c r="W70" i="9"/>
  <c r="V70" i="9"/>
  <c r="U70" i="9"/>
  <c r="T70" i="9"/>
  <c r="S70" i="9"/>
  <c r="Q70" i="9"/>
  <c r="O70" i="9"/>
  <c r="B70" i="9"/>
  <c r="A70" i="9"/>
  <c r="Z69" i="9"/>
  <c r="Y69" i="9"/>
  <c r="X69" i="9"/>
  <c r="W69" i="9"/>
  <c r="V69" i="9"/>
  <c r="U69" i="9"/>
  <c r="T69" i="9"/>
  <c r="S69" i="9"/>
  <c r="R69" i="9"/>
  <c r="Q69" i="9"/>
  <c r="O69" i="9"/>
  <c r="B69" i="9"/>
  <c r="A69" i="9"/>
  <c r="Z68" i="9"/>
  <c r="Y68" i="9"/>
  <c r="X68" i="9"/>
  <c r="W68" i="9"/>
  <c r="V68" i="9"/>
  <c r="U68" i="9"/>
  <c r="T68" i="9"/>
  <c r="S68" i="9"/>
  <c r="R68" i="9"/>
  <c r="Q68" i="9"/>
  <c r="O68" i="9"/>
  <c r="B68" i="9"/>
  <c r="A68" i="9"/>
  <c r="Z67" i="9"/>
  <c r="R67" i="9" s="1"/>
  <c r="Y67" i="9"/>
  <c r="X67" i="9"/>
  <c r="W67" i="9"/>
  <c r="V67" i="9"/>
  <c r="U67" i="9"/>
  <c r="T67" i="9"/>
  <c r="S67" i="9"/>
  <c r="O67" i="9"/>
  <c r="B67" i="9"/>
  <c r="A67" i="9"/>
  <c r="Z66" i="9"/>
  <c r="R66" i="9" s="1"/>
  <c r="Y66" i="9"/>
  <c r="X66" i="9"/>
  <c r="W66" i="9"/>
  <c r="V66" i="9"/>
  <c r="U66" i="9"/>
  <c r="T66" i="9"/>
  <c r="S66" i="9"/>
  <c r="O66" i="9"/>
  <c r="B66" i="9"/>
  <c r="A66" i="9"/>
  <c r="Z65" i="9"/>
  <c r="Q65" i="9" s="1"/>
  <c r="Y65" i="9"/>
  <c r="X65" i="9"/>
  <c r="W65" i="9"/>
  <c r="V65" i="9"/>
  <c r="U65" i="9"/>
  <c r="T65" i="9"/>
  <c r="S65" i="9"/>
  <c r="R65" i="9"/>
  <c r="O65" i="9"/>
  <c r="B65" i="9"/>
  <c r="A65" i="9"/>
  <c r="Z64" i="9"/>
  <c r="Y64" i="9"/>
  <c r="X64" i="9"/>
  <c r="W64" i="9"/>
  <c r="V64" i="9"/>
  <c r="U64" i="9"/>
  <c r="T64" i="9"/>
  <c r="S64" i="9"/>
  <c r="R64" i="9"/>
  <c r="Q64" i="9"/>
  <c r="O64" i="9"/>
  <c r="B64" i="9"/>
  <c r="A64" i="9"/>
  <c r="Z63" i="9"/>
  <c r="Y63" i="9"/>
  <c r="X63" i="9"/>
  <c r="W63" i="9"/>
  <c r="V63" i="9"/>
  <c r="U63" i="9"/>
  <c r="T63" i="9"/>
  <c r="S63" i="9"/>
  <c r="R63" i="9"/>
  <c r="Q63" i="9"/>
  <c r="O63" i="9"/>
  <c r="B63" i="9"/>
  <c r="A63" i="9"/>
  <c r="Z62" i="9"/>
  <c r="Y62" i="9"/>
  <c r="X62" i="9"/>
  <c r="W62" i="9"/>
  <c r="V62" i="9"/>
  <c r="U62" i="9"/>
  <c r="T62" i="9"/>
  <c r="S62" i="9"/>
  <c r="R62" i="9"/>
  <c r="Q62" i="9"/>
  <c r="O62" i="9"/>
  <c r="B62" i="9"/>
  <c r="A62" i="9"/>
  <c r="Z61" i="9"/>
  <c r="R61" i="9" s="1"/>
  <c r="Y61" i="9"/>
  <c r="X61" i="9"/>
  <c r="W61" i="9"/>
  <c r="V61" i="9"/>
  <c r="U61" i="9"/>
  <c r="T61" i="9"/>
  <c r="S61" i="9"/>
  <c r="O61" i="9"/>
  <c r="B61" i="9"/>
  <c r="A61" i="9"/>
  <c r="Z60" i="9"/>
  <c r="R60" i="9" s="1"/>
  <c r="Y60" i="9"/>
  <c r="X60" i="9"/>
  <c r="W60" i="9"/>
  <c r="V60" i="9"/>
  <c r="U60" i="9"/>
  <c r="T60" i="9"/>
  <c r="S60" i="9"/>
  <c r="O60" i="9"/>
  <c r="B60" i="9"/>
  <c r="A60" i="9"/>
  <c r="Z59" i="9"/>
  <c r="Q59" i="9" s="1"/>
  <c r="Y59" i="9"/>
  <c r="X59" i="9"/>
  <c r="W59" i="9"/>
  <c r="V59" i="9"/>
  <c r="U59" i="9"/>
  <c r="T59" i="9"/>
  <c r="S59" i="9"/>
  <c r="R59" i="9"/>
  <c r="O59" i="9"/>
  <c r="B59" i="9"/>
  <c r="A59" i="9"/>
  <c r="Z58" i="9"/>
  <c r="Y58" i="9"/>
  <c r="X58" i="9"/>
  <c r="W58" i="9"/>
  <c r="V58" i="9"/>
  <c r="U58" i="9"/>
  <c r="T58" i="9"/>
  <c r="S58" i="9"/>
  <c r="R58" i="9"/>
  <c r="Q58" i="9"/>
  <c r="O58" i="9"/>
  <c r="B58" i="9"/>
  <c r="A58" i="9"/>
  <c r="Z57" i="9"/>
  <c r="R57" i="9" s="1"/>
  <c r="Y57" i="9"/>
  <c r="X57" i="9"/>
  <c r="W57" i="9"/>
  <c r="V57" i="9"/>
  <c r="U57" i="9"/>
  <c r="T57" i="9"/>
  <c r="S57" i="9"/>
  <c r="Q57" i="9"/>
  <c r="O57" i="9"/>
  <c r="B57" i="9"/>
  <c r="A57" i="9"/>
  <c r="Z56" i="9"/>
  <c r="R56" i="9" s="1"/>
  <c r="Y56" i="9"/>
  <c r="X56" i="9"/>
  <c r="W56" i="9"/>
  <c r="V56" i="9"/>
  <c r="U56" i="9"/>
  <c r="T56" i="9"/>
  <c r="S56" i="9"/>
  <c r="O56" i="9"/>
  <c r="B56" i="9"/>
  <c r="A56" i="9"/>
  <c r="Z55" i="9"/>
  <c r="R55" i="9" s="1"/>
  <c r="Y55" i="9"/>
  <c r="X55" i="9"/>
  <c r="W55" i="9"/>
  <c r="V55" i="9"/>
  <c r="U55" i="9"/>
  <c r="T55" i="9"/>
  <c r="S55" i="9"/>
  <c r="O55" i="9"/>
  <c r="B55" i="9"/>
  <c r="A55" i="9"/>
  <c r="Z54" i="9"/>
  <c r="R54" i="9" s="1"/>
  <c r="Y54" i="9"/>
  <c r="X54" i="9"/>
  <c r="W54" i="9"/>
  <c r="V54" i="9"/>
  <c r="U54" i="9"/>
  <c r="T54" i="9"/>
  <c r="S54" i="9"/>
  <c r="O54" i="9"/>
  <c r="B54" i="9"/>
  <c r="A54" i="9"/>
  <c r="Z53" i="9"/>
  <c r="Y53" i="9"/>
  <c r="X53" i="9"/>
  <c r="W53" i="9"/>
  <c r="V53" i="9"/>
  <c r="U53" i="9"/>
  <c r="T53" i="9"/>
  <c r="S53" i="9"/>
  <c r="R53" i="9"/>
  <c r="Q53" i="9"/>
  <c r="O53" i="9"/>
  <c r="B53" i="9"/>
  <c r="A53" i="9"/>
  <c r="Z52" i="9"/>
  <c r="Y52" i="9"/>
  <c r="X52" i="9"/>
  <c r="W52" i="9"/>
  <c r="V52" i="9"/>
  <c r="U52" i="9"/>
  <c r="T52" i="9"/>
  <c r="S52" i="9"/>
  <c r="R52" i="9"/>
  <c r="Q52" i="9"/>
  <c r="O52" i="9"/>
  <c r="B52" i="9"/>
  <c r="A52" i="9"/>
  <c r="Z51" i="9"/>
  <c r="R51" i="9" s="1"/>
  <c r="Y51" i="9"/>
  <c r="X51" i="9"/>
  <c r="W51" i="9"/>
  <c r="V51" i="9"/>
  <c r="U51" i="9"/>
  <c r="T51" i="9"/>
  <c r="S51" i="9"/>
  <c r="Q51" i="9"/>
  <c r="O51" i="9"/>
  <c r="B51" i="9"/>
  <c r="A51" i="9"/>
  <c r="Z50" i="9"/>
  <c r="R50" i="9" s="1"/>
  <c r="Y50" i="9"/>
  <c r="X50" i="9"/>
  <c r="W50" i="9"/>
  <c r="V50" i="9"/>
  <c r="U50" i="9"/>
  <c r="T50" i="9"/>
  <c r="S50" i="9"/>
  <c r="O50" i="9"/>
  <c r="B50" i="9"/>
  <c r="A50" i="9"/>
  <c r="Z49" i="9"/>
  <c r="Q49" i="9" s="1"/>
  <c r="Y49" i="9"/>
  <c r="X49" i="9"/>
  <c r="W49" i="9"/>
  <c r="V49" i="9"/>
  <c r="U49" i="9"/>
  <c r="T49" i="9"/>
  <c r="S49" i="9"/>
  <c r="R49" i="9"/>
  <c r="O49" i="9"/>
  <c r="B49" i="9"/>
  <c r="A49" i="9"/>
  <c r="Z48" i="9"/>
  <c r="Y48" i="9"/>
  <c r="X48" i="9"/>
  <c r="W48" i="9"/>
  <c r="V48" i="9"/>
  <c r="U48" i="9"/>
  <c r="T48" i="9"/>
  <c r="S48" i="9"/>
  <c r="R48" i="9"/>
  <c r="Q48" i="9"/>
  <c r="O48" i="9"/>
  <c r="B48" i="9"/>
  <c r="A48" i="9"/>
  <c r="Z47" i="9"/>
  <c r="Y47" i="9"/>
  <c r="X47" i="9"/>
  <c r="W47" i="9"/>
  <c r="V47" i="9"/>
  <c r="U47" i="9"/>
  <c r="T47" i="9"/>
  <c r="S47" i="9"/>
  <c r="R47" i="9"/>
  <c r="Q47" i="9"/>
  <c r="O47" i="9"/>
  <c r="B47" i="9"/>
  <c r="A47" i="9"/>
  <c r="Z46" i="9"/>
  <c r="Q46" i="9" s="1"/>
  <c r="Y46" i="9"/>
  <c r="X46" i="9"/>
  <c r="W46" i="9"/>
  <c r="V46" i="9"/>
  <c r="U46" i="9"/>
  <c r="T46" i="9"/>
  <c r="S46" i="9"/>
  <c r="R46" i="9"/>
  <c r="O46" i="9"/>
  <c r="B46" i="9"/>
  <c r="A46" i="9"/>
  <c r="Z45" i="9"/>
  <c r="R45" i="9" s="1"/>
  <c r="Y45" i="9"/>
  <c r="X45" i="9"/>
  <c r="W45" i="9"/>
  <c r="V45" i="9"/>
  <c r="U45" i="9"/>
  <c r="T45" i="9"/>
  <c r="S45" i="9"/>
  <c r="O45" i="9"/>
  <c r="B45" i="9"/>
  <c r="A45" i="9"/>
  <c r="Z44" i="9"/>
  <c r="R44" i="9" s="1"/>
  <c r="Y44" i="9"/>
  <c r="X44" i="9"/>
  <c r="W44" i="9"/>
  <c r="V44" i="9"/>
  <c r="U44" i="9"/>
  <c r="T44" i="9"/>
  <c r="S44" i="9"/>
  <c r="O44" i="9"/>
  <c r="B44" i="9"/>
  <c r="A44" i="9"/>
  <c r="Z43" i="9"/>
  <c r="Q43" i="9" s="1"/>
  <c r="Y43" i="9"/>
  <c r="X43" i="9"/>
  <c r="W43" i="9"/>
  <c r="V43" i="9"/>
  <c r="U43" i="9"/>
  <c r="T43" i="9"/>
  <c r="S43" i="9"/>
  <c r="R43" i="9"/>
  <c r="O43" i="9"/>
  <c r="B43" i="9"/>
  <c r="A43" i="9"/>
  <c r="Z42" i="9"/>
  <c r="Y42" i="9"/>
  <c r="X42" i="9"/>
  <c r="W42" i="9"/>
  <c r="V42" i="9"/>
  <c r="U42" i="9"/>
  <c r="T42" i="9"/>
  <c r="S42" i="9"/>
  <c r="R42" i="9"/>
  <c r="Q42" i="9"/>
  <c r="O42" i="9"/>
  <c r="B42" i="9"/>
  <c r="A42" i="9"/>
  <c r="Z41" i="9"/>
  <c r="R41" i="9" s="1"/>
  <c r="Y41" i="9"/>
  <c r="X41" i="9"/>
  <c r="W41" i="9"/>
  <c r="V41" i="9"/>
  <c r="U41" i="9"/>
  <c r="T41" i="9"/>
  <c r="S41" i="9"/>
  <c r="Q41" i="9"/>
  <c r="O41" i="9"/>
  <c r="B41" i="9"/>
  <c r="A41" i="9"/>
  <c r="Z40" i="9"/>
  <c r="R40" i="9" s="1"/>
  <c r="Y40" i="9"/>
  <c r="X40" i="9"/>
  <c r="W40" i="9"/>
  <c r="V40" i="9"/>
  <c r="U40" i="9"/>
  <c r="T40" i="9"/>
  <c r="S40" i="9"/>
  <c r="O40" i="9"/>
  <c r="B40" i="9"/>
  <c r="A40" i="9"/>
  <c r="Z39" i="9"/>
  <c r="R39" i="9" s="1"/>
  <c r="Y39" i="9"/>
  <c r="X39" i="9"/>
  <c r="W39" i="9"/>
  <c r="V39" i="9"/>
  <c r="U39" i="9"/>
  <c r="T39" i="9"/>
  <c r="S39" i="9"/>
  <c r="O39" i="9"/>
  <c r="B39" i="9"/>
  <c r="A39" i="9"/>
  <c r="Z38" i="9"/>
  <c r="R38" i="9" s="1"/>
  <c r="Y38" i="9"/>
  <c r="X38" i="9"/>
  <c r="W38" i="9"/>
  <c r="V38" i="9"/>
  <c r="U38" i="9"/>
  <c r="T38" i="9"/>
  <c r="S38" i="9"/>
  <c r="O38" i="9"/>
  <c r="B38" i="9"/>
  <c r="A38" i="9"/>
  <c r="Z37" i="9"/>
  <c r="Y37" i="9"/>
  <c r="X37" i="9"/>
  <c r="W37" i="9"/>
  <c r="V37" i="9"/>
  <c r="U37" i="9"/>
  <c r="T37" i="9"/>
  <c r="S37" i="9"/>
  <c r="R37" i="9"/>
  <c r="Q37" i="9"/>
  <c r="O37" i="9"/>
  <c r="B37" i="9"/>
  <c r="A37" i="9"/>
  <c r="Z36" i="9"/>
  <c r="Y36" i="9"/>
  <c r="X36" i="9"/>
  <c r="W36" i="9"/>
  <c r="V36" i="9"/>
  <c r="U36" i="9"/>
  <c r="T36" i="9"/>
  <c r="S36" i="9"/>
  <c r="R36" i="9"/>
  <c r="Q36" i="9"/>
  <c r="O36" i="9"/>
  <c r="B36" i="9"/>
  <c r="A36" i="9"/>
  <c r="Z35" i="9"/>
  <c r="R35" i="9" s="1"/>
  <c r="Y35" i="9"/>
  <c r="X35" i="9"/>
  <c r="W35" i="9"/>
  <c r="V35" i="9"/>
  <c r="U35" i="9"/>
  <c r="T35" i="9"/>
  <c r="S35" i="9"/>
  <c r="Q35" i="9"/>
  <c r="O35" i="9"/>
  <c r="B35" i="9"/>
  <c r="A35" i="9"/>
  <c r="Z34" i="9"/>
  <c r="R34" i="9" s="1"/>
  <c r="Y34" i="9"/>
  <c r="X34" i="9"/>
  <c r="W34" i="9"/>
  <c r="V34" i="9"/>
  <c r="U34" i="9"/>
  <c r="T34" i="9"/>
  <c r="S34" i="9"/>
  <c r="O34" i="9"/>
  <c r="B34" i="9"/>
  <c r="A34" i="9"/>
  <c r="Z33" i="9"/>
  <c r="Q33" i="9" s="1"/>
  <c r="Y33" i="9"/>
  <c r="X33" i="9"/>
  <c r="W33" i="9"/>
  <c r="V33" i="9"/>
  <c r="U33" i="9"/>
  <c r="T33" i="9"/>
  <c r="S33" i="9"/>
  <c r="R33" i="9"/>
  <c r="O33" i="9"/>
  <c r="B33" i="9"/>
  <c r="A33" i="9"/>
  <c r="Z32" i="9"/>
  <c r="Y32" i="9"/>
  <c r="X32" i="9"/>
  <c r="W32" i="9"/>
  <c r="V32" i="9"/>
  <c r="U32" i="9"/>
  <c r="T32" i="9"/>
  <c r="S32" i="9"/>
  <c r="R32" i="9"/>
  <c r="Q32" i="9"/>
  <c r="O32" i="9"/>
  <c r="B32" i="9"/>
  <c r="A32" i="9"/>
  <c r="Z31" i="9"/>
  <c r="Y31" i="9"/>
  <c r="X31" i="9"/>
  <c r="W31" i="9"/>
  <c r="V31" i="9"/>
  <c r="U31" i="9"/>
  <c r="T31" i="9"/>
  <c r="S31" i="9"/>
  <c r="R31" i="9"/>
  <c r="Q31" i="9"/>
  <c r="O31" i="9"/>
  <c r="B31" i="9"/>
  <c r="A31" i="9"/>
  <c r="Z30" i="9"/>
  <c r="Q30" i="9" s="1"/>
  <c r="Y30" i="9"/>
  <c r="X30" i="9"/>
  <c r="W30" i="9"/>
  <c r="V30" i="9"/>
  <c r="U30" i="9"/>
  <c r="T30" i="9"/>
  <c r="S30" i="9"/>
  <c r="R30" i="9"/>
  <c r="O30" i="9"/>
  <c r="B30" i="9"/>
  <c r="A30" i="9"/>
  <c r="Z29" i="9"/>
  <c r="R29" i="9" s="1"/>
  <c r="Y29" i="9"/>
  <c r="X29" i="9"/>
  <c r="W29" i="9"/>
  <c r="V29" i="9"/>
  <c r="U29" i="9"/>
  <c r="T29" i="9"/>
  <c r="S29" i="9"/>
  <c r="O29" i="9"/>
  <c r="B29" i="9"/>
  <c r="A29" i="9"/>
  <c r="Z28" i="9"/>
  <c r="R28" i="9" s="1"/>
  <c r="Y28" i="9"/>
  <c r="X28" i="9"/>
  <c r="W28" i="9"/>
  <c r="V28" i="9"/>
  <c r="U28" i="9"/>
  <c r="T28" i="9"/>
  <c r="S28" i="9"/>
  <c r="O28" i="9"/>
  <c r="B28" i="9"/>
  <c r="A28" i="9"/>
  <c r="Z27" i="9"/>
  <c r="Q27" i="9" s="1"/>
  <c r="Y27" i="9"/>
  <c r="X27" i="9"/>
  <c r="W27" i="9"/>
  <c r="V27" i="9"/>
  <c r="U27" i="9"/>
  <c r="T27" i="9"/>
  <c r="S27" i="9"/>
  <c r="R27" i="9"/>
  <c r="O27" i="9"/>
  <c r="B27" i="9"/>
  <c r="A27" i="9"/>
  <c r="Z26" i="9"/>
  <c r="Y26" i="9"/>
  <c r="X26" i="9"/>
  <c r="W26" i="9"/>
  <c r="V26" i="9"/>
  <c r="U26" i="9"/>
  <c r="T26" i="9"/>
  <c r="S26" i="9"/>
  <c r="R26" i="9"/>
  <c r="Q26" i="9"/>
  <c r="O26" i="9"/>
  <c r="B26" i="9"/>
  <c r="A26" i="9"/>
  <c r="Z25" i="9"/>
  <c r="R25" i="9" s="1"/>
  <c r="Y25" i="9"/>
  <c r="X25" i="9"/>
  <c r="W25" i="9"/>
  <c r="V25" i="9"/>
  <c r="U25" i="9"/>
  <c r="T25" i="9"/>
  <c r="S25" i="9"/>
  <c r="Q25" i="9"/>
  <c r="O25" i="9"/>
  <c r="B25" i="9"/>
  <c r="A25" i="9"/>
  <c r="Z24" i="9"/>
  <c r="R24" i="9" s="1"/>
  <c r="Y24" i="9"/>
  <c r="X24" i="9"/>
  <c r="W24" i="9"/>
  <c r="V24" i="9"/>
  <c r="U24" i="9"/>
  <c r="T24" i="9"/>
  <c r="S24" i="9"/>
  <c r="O24" i="9"/>
  <c r="B24" i="9"/>
  <c r="A24" i="9"/>
  <c r="Z23" i="9"/>
  <c r="R23" i="9" s="1"/>
  <c r="Y23" i="9"/>
  <c r="X23" i="9"/>
  <c r="W23" i="9"/>
  <c r="V23" i="9"/>
  <c r="U23" i="9"/>
  <c r="T23" i="9"/>
  <c r="S23" i="9"/>
  <c r="O23" i="9"/>
  <c r="B23" i="9"/>
  <c r="A23" i="9"/>
  <c r="Z22" i="9"/>
  <c r="R22" i="9" s="1"/>
  <c r="Y22" i="9"/>
  <c r="X22" i="9"/>
  <c r="W22" i="9"/>
  <c r="V22" i="9"/>
  <c r="U22" i="9"/>
  <c r="T22" i="9"/>
  <c r="S22" i="9"/>
  <c r="O22" i="9"/>
  <c r="B22" i="9"/>
  <c r="A22" i="9"/>
  <c r="Z21" i="9"/>
  <c r="Y21" i="9"/>
  <c r="X21" i="9"/>
  <c r="W21" i="9"/>
  <c r="V21" i="9"/>
  <c r="U21" i="9"/>
  <c r="T21" i="9"/>
  <c r="S21" i="9"/>
  <c r="R21" i="9"/>
  <c r="Q21" i="9"/>
  <c r="O21" i="9"/>
  <c r="B21" i="9"/>
  <c r="A21" i="9"/>
  <c r="Z20" i="9"/>
  <c r="Y20" i="9"/>
  <c r="X20" i="9"/>
  <c r="W20" i="9"/>
  <c r="V20" i="9"/>
  <c r="U20" i="9"/>
  <c r="T20" i="9"/>
  <c r="S20" i="9"/>
  <c r="R20" i="9"/>
  <c r="Q20" i="9"/>
  <c r="O20" i="9"/>
  <c r="B20" i="9"/>
  <c r="A20" i="9"/>
  <c r="Z19" i="9"/>
  <c r="Q19" i="9" s="1"/>
  <c r="Y19" i="9"/>
  <c r="X19" i="9"/>
  <c r="W19" i="9"/>
  <c r="V19" i="9"/>
  <c r="U19" i="9"/>
  <c r="T19" i="9"/>
  <c r="S19" i="9"/>
  <c r="O19" i="9"/>
  <c r="B19" i="9"/>
  <c r="A19" i="9"/>
  <c r="Z18" i="9"/>
  <c r="R18" i="9" s="1"/>
  <c r="Y18" i="9"/>
  <c r="X18" i="9"/>
  <c r="W18" i="9"/>
  <c r="V18" i="9"/>
  <c r="U18" i="9"/>
  <c r="T18" i="9"/>
  <c r="S18" i="9"/>
  <c r="O18" i="9"/>
  <c r="B18" i="9"/>
  <c r="A18" i="9"/>
  <c r="Z17" i="9"/>
  <c r="Q17" i="9" s="1"/>
  <c r="Y17" i="9"/>
  <c r="X17" i="9"/>
  <c r="W17" i="9"/>
  <c r="V17" i="9"/>
  <c r="U17" i="9"/>
  <c r="T17" i="9"/>
  <c r="S17" i="9"/>
  <c r="R17" i="9"/>
  <c r="O17" i="9"/>
  <c r="B17" i="9"/>
  <c r="A17" i="9"/>
  <c r="Z16" i="9"/>
  <c r="R16" i="9" s="1"/>
  <c r="Y16" i="9"/>
  <c r="X16" i="9"/>
  <c r="W16" i="9"/>
  <c r="V16" i="9"/>
  <c r="U16" i="9"/>
  <c r="T16" i="9"/>
  <c r="S16" i="9"/>
  <c r="O16" i="9"/>
  <c r="B16" i="9"/>
  <c r="A16" i="9"/>
  <c r="Z15" i="9"/>
  <c r="Q15" i="9" s="1"/>
  <c r="Y15" i="9"/>
  <c r="X15" i="9"/>
  <c r="W15" i="9"/>
  <c r="V15" i="9"/>
  <c r="U15" i="9"/>
  <c r="T15" i="9"/>
  <c r="O15" i="9"/>
  <c r="B15" i="9"/>
  <c r="A15" i="9"/>
  <c r="Z14" i="9"/>
  <c r="R14" i="9" s="1"/>
  <c r="Y14" i="9"/>
  <c r="X14" i="9"/>
  <c r="W14" i="9"/>
  <c r="V14" i="9"/>
  <c r="U14" i="9"/>
  <c r="T14" i="9"/>
  <c r="S14" i="9"/>
  <c r="O14" i="9"/>
  <c r="B14" i="9"/>
  <c r="A14" i="9"/>
  <c r="Z13" i="9"/>
  <c r="R13" i="9" s="1"/>
  <c r="Y13" i="9"/>
  <c r="X13" i="9"/>
  <c r="W13" i="9"/>
  <c r="V13" i="9"/>
  <c r="U13" i="9"/>
  <c r="T13" i="9"/>
  <c r="S13" i="9"/>
  <c r="O13" i="9"/>
  <c r="B13" i="9"/>
  <c r="A13" i="9"/>
  <c r="Z12" i="9"/>
  <c r="R12" i="9" s="1"/>
  <c r="Y12" i="9"/>
  <c r="X12" i="9"/>
  <c r="W12" i="9"/>
  <c r="V12" i="9"/>
  <c r="U12" i="9"/>
  <c r="T12" i="9"/>
  <c r="S12" i="9"/>
  <c r="O12" i="9"/>
  <c r="B12" i="9"/>
  <c r="A12" i="9"/>
  <c r="Z11" i="9"/>
  <c r="Q11" i="9" s="1"/>
  <c r="Y11" i="9"/>
  <c r="X11" i="9"/>
  <c r="W11" i="9"/>
  <c r="V11" i="9"/>
  <c r="U11" i="9"/>
  <c r="T11" i="9"/>
  <c r="S11" i="9"/>
  <c r="O11" i="9"/>
  <c r="B11" i="9"/>
  <c r="A11" i="9"/>
  <c r="Z10" i="9"/>
  <c r="Y10" i="9"/>
  <c r="X10" i="9"/>
  <c r="W10" i="9"/>
  <c r="V10" i="9"/>
  <c r="U10" i="9"/>
  <c r="T10" i="9"/>
  <c r="S10" i="9"/>
  <c r="R10" i="9"/>
  <c r="Q10" i="9"/>
  <c r="O10" i="9"/>
  <c r="B10" i="9"/>
  <c r="A10" i="9"/>
  <c r="C1" i="9"/>
  <c r="S5" i="4"/>
  <c r="Q16" i="9" l="1"/>
  <c r="R11" i="9"/>
  <c r="Q14" i="9"/>
  <c r="R15" i="9"/>
  <c r="Q67" i="9"/>
  <c r="Q83" i="9"/>
  <c r="Q99" i="9"/>
  <c r="R19" i="9"/>
  <c r="Q24" i="9"/>
  <c r="Q40" i="9"/>
  <c r="Q56" i="9"/>
  <c r="Q13" i="9"/>
  <c r="Q29" i="9"/>
  <c r="Q45" i="9"/>
  <c r="Q61" i="9"/>
  <c r="Q77" i="9"/>
  <c r="Q93" i="9"/>
  <c r="Q109" i="9"/>
  <c r="Q18" i="9"/>
  <c r="Q34" i="9"/>
  <c r="Q50" i="9"/>
  <c r="Q66" i="9"/>
  <c r="Q82" i="9"/>
  <c r="Q98" i="9"/>
  <c r="Q23" i="9"/>
  <c r="Q39" i="9"/>
  <c r="Q55" i="9"/>
  <c r="Q71" i="9"/>
  <c r="Q87" i="9"/>
  <c r="Q103" i="9"/>
  <c r="Q12" i="9"/>
  <c r="Q28" i="9"/>
  <c r="Q44" i="9"/>
  <c r="Q60" i="9"/>
  <c r="Q76" i="9"/>
  <c r="Q92" i="9"/>
  <c r="Q108" i="9"/>
  <c r="Q38" i="9"/>
  <c r="Q54" i="9"/>
  <c r="Q102" i="9"/>
  <c r="Q22" i="9"/>
  <c r="Q107" i="9"/>
  <c r="C1" i="3" l="1"/>
  <c r="B10" i="3"/>
  <c r="O12" i="3" l="1"/>
  <c r="A15" i="3" l="1"/>
  <c r="B15" i="3"/>
  <c r="O15" i="3"/>
  <c r="A18" i="3" l="1"/>
  <c r="B18" i="3"/>
  <c r="A19" i="3"/>
  <c r="B19" i="3"/>
  <c r="A20" i="3"/>
  <c r="B20" i="3"/>
  <c r="A21" i="3"/>
  <c r="B21" i="3"/>
  <c r="A22" i="3"/>
  <c r="B22" i="3"/>
  <c r="A23" i="3"/>
  <c r="B23" i="3"/>
  <c r="A24" i="3"/>
  <c r="B24" i="3"/>
  <c r="A25" i="3"/>
  <c r="B25" i="3"/>
  <c r="A26" i="3"/>
  <c r="B26" i="3"/>
  <c r="A27" i="3"/>
  <c r="B27" i="3"/>
  <c r="A28" i="3"/>
  <c r="B28" i="3"/>
  <c r="A29" i="3"/>
  <c r="B29" i="3"/>
  <c r="A30" i="3"/>
  <c r="B30" i="3"/>
  <c r="A31" i="3"/>
  <c r="B31" i="3"/>
  <c r="A32" i="3"/>
  <c r="B32" i="3"/>
  <c r="A33" i="3"/>
  <c r="B33" i="3"/>
  <c r="A34" i="3"/>
  <c r="B34" i="3"/>
  <c r="A35" i="3"/>
  <c r="B35" i="3"/>
  <c r="A36" i="3"/>
  <c r="B36" i="3"/>
  <c r="A37" i="3"/>
  <c r="B37" i="3"/>
  <c r="A38" i="3"/>
  <c r="B38" i="3"/>
  <c r="A39" i="3"/>
  <c r="B39" i="3"/>
  <c r="A40" i="3"/>
  <c r="B40" i="3"/>
  <c r="A41" i="3"/>
  <c r="B41" i="3"/>
  <c r="A42" i="3"/>
  <c r="B42" i="3"/>
  <c r="A43" i="3"/>
  <c r="B43" i="3"/>
  <c r="A44" i="3"/>
  <c r="B44" i="3"/>
  <c r="A45" i="3"/>
  <c r="B45" i="3"/>
  <c r="A46" i="3"/>
  <c r="B46" i="3"/>
  <c r="A47" i="3"/>
  <c r="B47" i="3"/>
  <c r="A48" i="3"/>
  <c r="B48" i="3"/>
  <c r="A49" i="3"/>
  <c r="B49" i="3"/>
  <c r="A50" i="3"/>
  <c r="B50" i="3"/>
  <c r="A51" i="3"/>
  <c r="B51" i="3"/>
  <c r="A52" i="3"/>
  <c r="B52" i="3"/>
  <c r="A53" i="3"/>
  <c r="B53" i="3"/>
  <c r="A54" i="3"/>
  <c r="B54" i="3"/>
  <c r="A55" i="3"/>
  <c r="B55" i="3"/>
  <c r="A56" i="3"/>
  <c r="B56" i="3"/>
  <c r="A57" i="3"/>
  <c r="B57" i="3"/>
  <c r="A58" i="3"/>
  <c r="B58" i="3"/>
  <c r="A59" i="3"/>
  <c r="B59" i="3"/>
  <c r="A60" i="3"/>
  <c r="B60" i="3"/>
  <c r="A61" i="3"/>
  <c r="B61" i="3"/>
  <c r="A62" i="3"/>
  <c r="B62" i="3"/>
  <c r="A63" i="3"/>
  <c r="B63" i="3"/>
  <c r="A64" i="3"/>
  <c r="B64" i="3"/>
  <c r="A65" i="3"/>
  <c r="B65" i="3"/>
  <c r="A66" i="3"/>
  <c r="B66" i="3"/>
  <c r="A67" i="3"/>
  <c r="B67" i="3"/>
  <c r="A68" i="3"/>
  <c r="B68" i="3"/>
  <c r="A69" i="3"/>
  <c r="B69" i="3"/>
  <c r="A70" i="3"/>
  <c r="B70" i="3"/>
  <c r="A71" i="3"/>
  <c r="B71" i="3"/>
  <c r="A72" i="3"/>
  <c r="B72" i="3"/>
  <c r="A73" i="3"/>
  <c r="B73" i="3"/>
  <c r="A74" i="3"/>
  <c r="B74" i="3"/>
  <c r="A75" i="3"/>
  <c r="B75" i="3"/>
  <c r="A76" i="3"/>
  <c r="B76" i="3"/>
  <c r="A77" i="3"/>
  <c r="B77" i="3"/>
  <c r="A78" i="3"/>
  <c r="B78" i="3"/>
  <c r="A79" i="3"/>
  <c r="B79" i="3"/>
  <c r="A80" i="3"/>
  <c r="B80" i="3"/>
  <c r="A81" i="3"/>
  <c r="B81" i="3"/>
  <c r="A82" i="3"/>
  <c r="B82" i="3"/>
  <c r="A83" i="3"/>
  <c r="B83" i="3"/>
  <c r="A84" i="3"/>
  <c r="B84" i="3"/>
  <c r="A85" i="3"/>
  <c r="B85" i="3"/>
  <c r="A86" i="3"/>
  <c r="B86" i="3"/>
  <c r="A87" i="3"/>
  <c r="B87" i="3"/>
  <c r="A88" i="3"/>
  <c r="B88" i="3"/>
  <c r="A89" i="3"/>
  <c r="B89" i="3"/>
  <c r="A90" i="3"/>
  <c r="B90" i="3"/>
  <c r="A91" i="3"/>
  <c r="B91" i="3"/>
  <c r="A92" i="3"/>
  <c r="B92" i="3"/>
  <c r="A93" i="3"/>
  <c r="B93" i="3"/>
  <c r="A94" i="3"/>
  <c r="B94" i="3"/>
  <c r="A95" i="3"/>
  <c r="B95" i="3"/>
  <c r="A96" i="3"/>
  <c r="B96" i="3"/>
  <c r="A97" i="3"/>
  <c r="B97" i="3"/>
  <c r="A98" i="3"/>
  <c r="B98" i="3"/>
  <c r="A99" i="3"/>
  <c r="B99" i="3"/>
  <c r="A100" i="3"/>
  <c r="B100" i="3"/>
  <c r="A101" i="3"/>
  <c r="B101" i="3"/>
  <c r="A102" i="3"/>
  <c r="B102" i="3"/>
  <c r="A103" i="3"/>
  <c r="B103" i="3"/>
  <c r="A104" i="3"/>
  <c r="B104" i="3"/>
  <c r="A105" i="3"/>
  <c r="B105" i="3"/>
  <c r="A106" i="3"/>
  <c r="B106" i="3"/>
  <c r="A107" i="3"/>
  <c r="B107" i="3"/>
  <c r="A108" i="3"/>
  <c r="B108" i="3"/>
  <c r="A109" i="3"/>
  <c r="B109" i="3"/>
  <c r="A11" i="3"/>
  <c r="B11" i="3"/>
  <c r="A12" i="3"/>
  <c r="B12" i="3"/>
  <c r="A13" i="3"/>
  <c r="B13" i="3"/>
  <c r="A14" i="3"/>
  <c r="B14" i="3"/>
  <c r="A16" i="3"/>
  <c r="B16" i="3"/>
  <c r="A17" i="3"/>
  <c r="B17" i="3"/>
  <c r="A10" i="3"/>
  <c r="O87" i="3" l="1"/>
  <c r="S87" i="3"/>
  <c r="T87" i="3"/>
  <c r="U87" i="3"/>
  <c r="V87" i="3"/>
  <c r="W87" i="3"/>
  <c r="X87" i="3"/>
  <c r="Y87" i="3"/>
  <c r="Z87" i="3"/>
  <c r="Q87" i="3" s="1"/>
  <c r="O88" i="3"/>
  <c r="S88" i="3"/>
  <c r="T88" i="3"/>
  <c r="U88" i="3"/>
  <c r="V88" i="3"/>
  <c r="W88" i="3"/>
  <c r="X88" i="3"/>
  <c r="Y88" i="3"/>
  <c r="Z88" i="3"/>
  <c r="Q88" i="3" s="1"/>
  <c r="O89" i="3"/>
  <c r="S89" i="3"/>
  <c r="T89" i="3"/>
  <c r="U89" i="3"/>
  <c r="V89" i="3"/>
  <c r="W89" i="3"/>
  <c r="X89" i="3"/>
  <c r="Y89" i="3"/>
  <c r="Z89" i="3"/>
  <c r="R89" i="3" s="1"/>
  <c r="O90" i="3"/>
  <c r="S90" i="3"/>
  <c r="T90" i="3"/>
  <c r="U90" i="3"/>
  <c r="V90" i="3"/>
  <c r="W90" i="3"/>
  <c r="X90" i="3"/>
  <c r="Y90" i="3"/>
  <c r="Z90" i="3"/>
  <c r="R90" i="3" s="1"/>
  <c r="O91" i="3"/>
  <c r="S91" i="3"/>
  <c r="T91" i="3"/>
  <c r="U91" i="3"/>
  <c r="V91" i="3"/>
  <c r="W91" i="3"/>
  <c r="X91" i="3"/>
  <c r="Y91" i="3"/>
  <c r="Z91" i="3"/>
  <c r="Q91" i="3" s="1"/>
  <c r="O92" i="3"/>
  <c r="S92" i="3"/>
  <c r="T92" i="3"/>
  <c r="U92" i="3"/>
  <c r="V92" i="3"/>
  <c r="W92" i="3"/>
  <c r="X92" i="3"/>
  <c r="Y92" i="3"/>
  <c r="Z92" i="3"/>
  <c r="R92" i="3" s="1"/>
  <c r="O93" i="3"/>
  <c r="S93" i="3"/>
  <c r="T93" i="3"/>
  <c r="U93" i="3"/>
  <c r="V93" i="3"/>
  <c r="W93" i="3"/>
  <c r="X93" i="3"/>
  <c r="Y93" i="3"/>
  <c r="Z93" i="3"/>
  <c r="R93" i="3" s="1"/>
  <c r="O94" i="3"/>
  <c r="S94" i="3"/>
  <c r="T94" i="3"/>
  <c r="U94" i="3"/>
  <c r="V94" i="3"/>
  <c r="W94" i="3"/>
  <c r="X94" i="3"/>
  <c r="Y94" i="3"/>
  <c r="Z94" i="3"/>
  <c r="Q94" i="3" s="1"/>
  <c r="O95" i="3"/>
  <c r="S95" i="3"/>
  <c r="T95" i="3"/>
  <c r="U95" i="3"/>
  <c r="V95" i="3"/>
  <c r="W95" i="3"/>
  <c r="X95" i="3"/>
  <c r="Y95" i="3"/>
  <c r="Z95" i="3"/>
  <c r="R95" i="3" s="1"/>
  <c r="O96" i="3"/>
  <c r="S96" i="3"/>
  <c r="T96" i="3"/>
  <c r="U96" i="3"/>
  <c r="V96" i="3"/>
  <c r="W96" i="3"/>
  <c r="X96" i="3"/>
  <c r="Y96" i="3"/>
  <c r="Z96" i="3"/>
  <c r="Q96" i="3" s="1"/>
  <c r="O97" i="3"/>
  <c r="S97" i="3"/>
  <c r="T97" i="3"/>
  <c r="U97" i="3"/>
  <c r="V97" i="3"/>
  <c r="W97" i="3"/>
  <c r="X97" i="3"/>
  <c r="Y97" i="3"/>
  <c r="Z97" i="3"/>
  <c r="Q97" i="3" s="1"/>
  <c r="O98" i="3"/>
  <c r="S98" i="3"/>
  <c r="T98" i="3"/>
  <c r="U98" i="3"/>
  <c r="V98" i="3"/>
  <c r="W98" i="3"/>
  <c r="X98" i="3"/>
  <c r="Y98" i="3"/>
  <c r="Z98" i="3"/>
  <c r="Q98" i="3" s="1"/>
  <c r="O99" i="3"/>
  <c r="S99" i="3"/>
  <c r="T99" i="3"/>
  <c r="U99" i="3"/>
  <c r="V99" i="3"/>
  <c r="W99" i="3"/>
  <c r="X99" i="3"/>
  <c r="Y99" i="3"/>
  <c r="Z99" i="3"/>
  <c r="R99" i="3" s="1"/>
  <c r="O100" i="3"/>
  <c r="S100" i="3"/>
  <c r="T100" i="3"/>
  <c r="U100" i="3"/>
  <c r="V100" i="3"/>
  <c r="W100" i="3"/>
  <c r="X100" i="3"/>
  <c r="Y100" i="3"/>
  <c r="Z100" i="3"/>
  <c r="Q100" i="3" s="1"/>
  <c r="O101" i="3"/>
  <c r="S101" i="3"/>
  <c r="T101" i="3"/>
  <c r="U101" i="3"/>
  <c r="V101" i="3"/>
  <c r="W101" i="3"/>
  <c r="X101" i="3"/>
  <c r="Y101" i="3"/>
  <c r="Z101" i="3"/>
  <c r="R101" i="3" s="1"/>
  <c r="O102" i="3"/>
  <c r="S102" i="3"/>
  <c r="T102" i="3"/>
  <c r="U102" i="3"/>
  <c r="V102" i="3"/>
  <c r="W102" i="3"/>
  <c r="X102" i="3"/>
  <c r="Y102" i="3"/>
  <c r="Z102" i="3"/>
  <c r="Q102" i="3" s="1"/>
  <c r="O103" i="3"/>
  <c r="S103" i="3"/>
  <c r="T103" i="3"/>
  <c r="U103" i="3"/>
  <c r="V103" i="3"/>
  <c r="W103" i="3"/>
  <c r="X103" i="3"/>
  <c r="Y103" i="3"/>
  <c r="Z103" i="3"/>
  <c r="Q103" i="3" s="1"/>
  <c r="O104" i="3"/>
  <c r="S104" i="3"/>
  <c r="T104" i="3"/>
  <c r="U104" i="3"/>
  <c r="V104" i="3"/>
  <c r="W104" i="3"/>
  <c r="X104" i="3"/>
  <c r="Y104" i="3"/>
  <c r="Z104" i="3"/>
  <c r="Q104" i="3" s="1"/>
  <c r="O105" i="3"/>
  <c r="S105" i="3"/>
  <c r="T105" i="3"/>
  <c r="U105" i="3"/>
  <c r="V105" i="3"/>
  <c r="W105" i="3"/>
  <c r="X105" i="3"/>
  <c r="Y105" i="3"/>
  <c r="Z105" i="3"/>
  <c r="R105" i="3" s="1"/>
  <c r="O106" i="3"/>
  <c r="S106" i="3"/>
  <c r="T106" i="3"/>
  <c r="U106" i="3"/>
  <c r="V106" i="3"/>
  <c r="W106" i="3"/>
  <c r="X106" i="3"/>
  <c r="Y106" i="3"/>
  <c r="Z106" i="3"/>
  <c r="Q106" i="3" s="1"/>
  <c r="O107" i="3"/>
  <c r="S107" i="3"/>
  <c r="T107" i="3"/>
  <c r="U107" i="3"/>
  <c r="V107" i="3"/>
  <c r="W107" i="3"/>
  <c r="X107" i="3"/>
  <c r="Y107" i="3"/>
  <c r="Z107" i="3"/>
  <c r="R107" i="3" s="1"/>
  <c r="O108" i="3"/>
  <c r="S108" i="3"/>
  <c r="T108" i="3"/>
  <c r="U108" i="3"/>
  <c r="V108" i="3"/>
  <c r="W108" i="3"/>
  <c r="X108" i="3"/>
  <c r="Y108" i="3"/>
  <c r="Z108" i="3"/>
  <c r="Q108" i="3" s="1"/>
  <c r="O109" i="3"/>
  <c r="S109" i="3"/>
  <c r="T109" i="3"/>
  <c r="U109" i="3"/>
  <c r="V109" i="3"/>
  <c r="W109" i="3"/>
  <c r="X109" i="3"/>
  <c r="Y109" i="3"/>
  <c r="Z109" i="3"/>
  <c r="Q109" i="3" s="1"/>
  <c r="O76" i="3"/>
  <c r="S76" i="3"/>
  <c r="T76" i="3"/>
  <c r="U76" i="3"/>
  <c r="V76" i="3"/>
  <c r="W76" i="3"/>
  <c r="X76" i="3"/>
  <c r="Y76" i="3"/>
  <c r="Z76" i="3"/>
  <c r="Q76" i="3" s="1"/>
  <c r="O77" i="3"/>
  <c r="S77" i="3"/>
  <c r="T77" i="3"/>
  <c r="U77" i="3"/>
  <c r="V77" i="3"/>
  <c r="W77" i="3"/>
  <c r="X77" i="3"/>
  <c r="Y77" i="3"/>
  <c r="Z77" i="3"/>
  <c r="R77" i="3" s="1"/>
  <c r="O78" i="3"/>
  <c r="S78" i="3"/>
  <c r="T78" i="3"/>
  <c r="U78" i="3"/>
  <c r="V78" i="3"/>
  <c r="W78" i="3"/>
  <c r="X78" i="3"/>
  <c r="Y78" i="3"/>
  <c r="Z78" i="3"/>
  <c r="R78" i="3" s="1"/>
  <c r="O79" i="3"/>
  <c r="S79" i="3"/>
  <c r="T79" i="3"/>
  <c r="U79" i="3"/>
  <c r="V79" i="3"/>
  <c r="W79" i="3"/>
  <c r="X79" i="3"/>
  <c r="Y79" i="3"/>
  <c r="Z79" i="3"/>
  <c r="Q79" i="3" s="1"/>
  <c r="O80" i="3"/>
  <c r="S80" i="3"/>
  <c r="T80" i="3"/>
  <c r="U80" i="3"/>
  <c r="V80" i="3"/>
  <c r="W80" i="3"/>
  <c r="X80" i="3"/>
  <c r="Y80" i="3"/>
  <c r="Z80" i="3"/>
  <c r="Q80" i="3" s="1"/>
  <c r="O81" i="3"/>
  <c r="S81" i="3"/>
  <c r="T81" i="3"/>
  <c r="U81" i="3"/>
  <c r="V81" i="3"/>
  <c r="W81" i="3"/>
  <c r="X81" i="3"/>
  <c r="Y81" i="3"/>
  <c r="Z81" i="3"/>
  <c r="Q81" i="3" s="1"/>
  <c r="O82" i="3"/>
  <c r="S82" i="3"/>
  <c r="T82" i="3"/>
  <c r="U82" i="3"/>
  <c r="V82" i="3"/>
  <c r="W82" i="3"/>
  <c r="X82" i="3"/>
  <c r="Y82" i="3"/>
  <c r="Z82" i="3"/>
  <c r="R82" i="3" s="1"/>
  <c r="O83" i="3"/>
  <c r="S83" i="3"/>
  <c r="T83" i="3"/>
  <c r="U83" i="3"/>
  <c r="V83" i="3"/>
  <c r="W83" i="3"/>
  <c r="X83" i="3"/>
  <c r="Y83" i="3"/>
  <c r="Z83" i="3"/>
  <c r="Q83" i="3" s="1"/>
  <c r="O84" i="3"/>
  <c r="S84" i="3"/>
  <c r="T84" i="3"/>
  <c r="U84" i="3"/>
  <c r="V84" i="3"/>
  <c r="W84" i="3"/>
  <c r="X84" i="3"/>
  <c r="Y84" i="3"/>
  <c r="Z84" i="3"/>
  <c r="Q84" i="3" s="1"/>
  <c r="O85" i="3"/>
  <c r="S85" i="3"/>
  <c r="T85" i="3"/>
  <c r="U85" i="3"/>
  <c r="V85" i="3"/>
  <c r="W85" i="3"/>
  <c r="X85" i="3"/>
  <c r="Y85" i="3"/>
  <c r="Z85" i="3"/>
  <c r="Q85" i="3" s="1"/>
  <c r="O86" i="3"/>
  <c r="S86" i="3"/>
  <c r="T86" i="3"/>
  <c r="U86" i="3"/>
  <c r="V86" i="3"/>
  <c r="W86" i="3"/>
  <c r="X86" i="3"/>
  <c r="Y86" i="3"/>
  <c r="Z86" i="3"/>
  <c r="Q86" i="3" s="1"/>
  <c r="B2" i="5"/>
  <c r="Q93" i="3" l="1"/>
  <c r="R94" i="3"/>
  <c r="Q107" i="3"/>
  <c r="Q90" i="3"/>
  <c r="R83" i="3"/>
  <c r="Q82" i="3"/>
  <c r="Q78" i="3"/>
  <c r="R84" i="3"/>
  <c r="R79" i="3"/>
  <c r="R80" i="3"/>
  <c r="R108" i="3"/>
  <c r="R81" i="3"/>
  <c r="R109" i="3"/>
  <c r="R91" i="3"/>
  <c r="Q105" i="3"/>
  <c r="Q92" i="3"/>
  <c r="R106" i="3"/>
  <c r="Q95" i="3"/>
  <c r="Q101" i="3"/>
  <c r="R96" i="3"/>
  <c r="R85" i="3"/>
  <c r="R102" i="3"/>
  <c r="R97" i="3"/>
  <c r="R103" i="3"/>
  <c r="Q77" i="3"/>
  <c r="R104" i="3"/>
  <c r="Q89" i="3"/>
  <c r="A75" i="5"/>
  <c r="G75" i="5" s="1"/>
  <c r="A7" i="5"/>
  <c r="A10" i="5"/>
  <c r="B10" i="5" s="1"/>
  <c r="A6" i="5"/>
  <c r="A8" i="5"/>
  <c r="A9" i="5"/>
  <c r="A12" i="5"/>
  <c r="H12" i="5" s="1"/>
  <c r="A11" i="5"/>
  <c r="G11" i="5" s="1"/>
  <c r="R98" i="3"/>
  <c r="R87" i="3"/>
  <c r="R100" i="3"/>
  <c r="Q99" i="3"/>
  <c r="R88" i="3"/>
  <c r="R86" i="3"/>
  <c r="R76" i="3"/>
  <c r="A81" i="5"/>
  <c r="A102" i="5"/>
  <c r="F102" i="5" s="1"/>
  <c r="A64" i="5"/>
  <c r="C64" i="5" s="1"/>
  <c r="A21" i="5"/>
  <c r="A92" i="5"/>
  <c r="I92" i="5" s="1"/>
  <c r="A54" i="5"/>
  <c r="G54" i="5" s="1"/>
  <c r="A53" i="5"/>
  <c r="B53" i="5" s="1"/>
  <c r="A91" i="5"/>
  <c r="F91" i="5" s="1"/>
  <c r="A59" i="5"/>
  <c r="F59" i="5" s="1"/>
  <c r="A97" i="5"/>
  <c r="I97" i="5" s="1"/>
  <c r="A56" i="5"/>
  <c r="A41" i="5"/>
  <c r="B41" i="5" s="1"/>
  <c r="A86" i="5"/>
  <c r="I86" i="5" s="1"/>
  <c r="A95" i="5"/>
  <c r="C95" i="5" s="1"/>
  <c r="A83" i="5"/>
  <c r="A20" i="5"/>
  <c r="A24" i="5"/>
  <c r="H24" i="5" s="1"/>
  <c r="A27" i="5"/>
  <c r="A29" i="5"/>
  <c r="B29" i="5" s="1"/>
  <c r="A42" i="5"/>
  <c r="F42" i="5" s="1"/>
  <c r="A44" i="5"/>
  <c r="A47" i="5"/>
  <c r="C47" i="5" s="1"/>
  <c r="A50" i="5"/>
  <c r="A67" i="5"/>
  <c r="I67" i="5" s="1"/>
  <c r="A82" i="5"/>
  <c r="I82" i="5" s="1"/>
  <c r="A103" i="5"/>
  <c r="I103" i="5" s="1"/>
  <c r="A87" i="5"/>
  <c r="B87" i="5" s="1"/>
  <c r="A30" i="5"/>
  <c r="I30" i="5" s="1"/>
  <c r="A32" i="5"/>
  <c r="A35" i="5"/>
  <c r="H35" i="5" s="1"/>
  <c r="A38" i="5"/>
  <c r="A48" i="5"/>
  <c r="E48" i="5" s="1"/>
  <c r="A100" i="5"/>
  <c r="A79" i="5"/>
  <c r="E79" i="5" s="1"/>
  <c r="A31" i="5"/>
  <c r="I31" i="5" s="1"/>
  <c r="A98" i="5"/>
  <c r="A101" i="5"/>
  <c r="A76" i="5"/>
  <c r="I76" i="5" s="1"/>
  <c r="A89" i="5"/>
  <c r="A93" i="5"/>
  <c r="B93" i="5" s="1"/>
  <c r="A26" i="5"/>
  <c r="A36" i="5"/>
  <c r="F36" i="5" s="1"/>
  <c r="A55" i="5"/>
  <c r="I55" i="5" s="1"/>
  <c r="A61" i="5"/>
  <c r="I61" i="5" s="1"/>
  <c r="A19" i="5"/>
  <c r="I19" i="5" s="1"/>
  <c r="A43" i="5"/>
  <c r="I43" i="5" s="1"/>
  <c r="A104" i="5"/>
  <c r="I104" i="5" s="1"/>
  <c r="A74" i="5"/>
  <c r="G74" i="5" s="1"/>
  <c r="A15" i="5"/>
  <c r="A73" i="5"/>
  <c r="I73" i="5" s="1"/>
  <c r="A16" i="5"/>
  <c r="C16" i="5" s="1"/>
  <c r="A49" i="5"/>
  <c r="I49" i="5" s="1"/>
  <c r="A70" i="5"/>
  <c r="G70" i="5" s="1"/>
  <c r="A71" i="5"/>
  <c r="D71" i="5" s="1"/>
  <c r="A46" i="5"/>
  <c r="G46" i="5" s="1"/>
  <c r="A57" i="5"/>
  <c r="A68" i="5"/>
  <c r="A80" i="5"/>
  <c r="F80" i="5" s="1"/>
  <c r="A25" i="5"/>
  <c r="I25" i="5" s="1"/>
  <c r="A13" i="5"/>
  <c r="A105" i="5"/>
  <c r="A34" i="5"/>
  <c r="A22" i="5"/>
  <c r="F22" i="5" s="1"/>
  <c r="A78" i="5"/>
  <c r="A96" i="5"/>
  <c r="G96" i="5" s="1"/>
  <c r="A33" i="5"/>
  <c r="A18" i="5"/>
  <c r="I18" i="5" s="1"/>
  <c r="A84" i="5"/>
  <c r="A39" i="5"/>
  <c r="A99" i="5"/>
  <c r="I99" i="5" s="1"/>
  <c r="A37" i="5"/>
  <c r="A72" i="5"/>
  <c r="C72" i="5" s="1"/>
  <c r="A52" i="5"/>
  <c r="A63" i="5"/>
  <c r="A90" i="5"/>
  <c r="A45" i="5"/>
  <c r="A66" i="5"/>
  <c r="H66" i="5" s="1"/>
  <c r="A58" i="5"/>
  <c r="F58" i="5" s="1"/>
  <c r="A51" i="5"/>
  <c r="A40" i="5"/>
  <c r="E40" i="5" s="1"/>
  <c r="A94" i="5"/>
  <c r="I94" i="5" s="1"/>
  <c r="A85" i="5"/>
  <c r="A28" i="5"/>
  <c r="D28" i="5" s="1"/>
  <c r="A77" i="5"/>
  <c r="A14" i="5"/>
  <c r="A60" i="5"/>
  <c r="F60" i="5" s="1"/>
  <c r="A17" i="5"/>
  <c r="A88" i="5"/>
  <c r="I88" i="5" s="1"/>
  <c r="A23" i="5"/>
  <c r="F23" i="5" s="1"/>
  <c r="A69" i="5"/>
  <c r="A65" i="5"/>
  <c r="B65" i="5" s="1"/>
  <c r="A62" i="5"/>
  <c r="S11" i="3"/>
  <c r="T11" i="3"/>
  <c r="U11" i="3"/>
  <c r="V11" i="3"/>
  <c r="W11" i="3"/>
  <c r="X11" i="3"/>
  <c r="Y11" i="3"/>
  <c r="Z11" i="3"/>
  <c r="Q11" i="3" s="1"/>
  <c r="S12" i="3"/>
  <c r="T12" i="3"/>
  <c r="U12" i="3"/>
  <c r="V12" i="3"/>
  <c r="W12" i="3"/>
  <c r="X12" i="3"/>
  <c r="Y12" i="3"/>
  <c r="Z12" i="3"/>
  <c r="S13" i="3"/>
  <c r="T13" i="3"/>
  <c r="U13" i="3"/>
  <c r="V13" i="3"/>
  <c r="W13" i="3"/>
  <c r="X13" i="3"/>
  <c r="Y13" i="3"/>
  <c r="Z13" i="3"/>
  <c r="S14" i="3"/>
  <c r="T14" i="3"/>
  <c r="U14" i="3"/>
  <c r="V14" i="3"/>
  <c r="W14" i="3"/>
  <c r="X14" i="3"/>
  <c r="Y14" i="3"/>
  <c r="Z14" i="3"/>
  <c r="Q14" i="3" s="1"/>
  <c r="S15" i="3"/>
  <c r="T15" i="3"/>
  <c r="U15" i="3"/>
  <c r="V15" i="3"/>
  <c r="W15" i="3"/>
  <c r="X15" i="3"/>
  <c r="Y15" i="3"/>
  <c r="Z15" i="3"/>
  <c r="Q15" i="3" s="1"/>
  <c r="S16" i="3"/>
  <c r="T16" i="3"/>
  <c r="U16" i="3"/>
  <c r="V16" i="3"/>
  <c r="W16" i="3"/>
  <c r="X16" i="3"/>
  <c r="Y16" i="3"/>
  <c r="Z16" i="3"/>
  <c r="Q16" i="3" s="1"/>
  <c r="S17" i="3"/>
  <c r="T17" i="3"/>
  <c r="U17" i="3"/>
  <c r="V17" i="3"/>
  <c r="W17" i="3"/>
  <c r="X17" i="3"/>
  <c r="Y17" i="3"/>
  <c r="Z17" i="3"/>
  <c r="R17" i="3" s="1"/>
  <c r="S18" i="3"/>
  <c r="T18" i="3"/>
  <c r="U18" i="3"/>
  <c r="V18" i="3"/>
  <c r="W18" i="3"/>
  <c r="X18" i="3"/>
  <c r="Y18" i="3"/>
  <c r="Z18" i="3"/>
  <c r="Q18" i="3" s="1"/>
  <c r="S19" i="3"/>
  <c r="T19" i="3"/>
  <c r="U19" i="3"/>
  <c r="V19" i="3"/>
  <c r="W19" i="3"/>
  <c r="X19" i="3"/>
  <c r="Y19" i="3"/>
  <c r="Z19" i="3"/>
  <c r="Q19" i="3" s="1"/>
  <c r="S20" i="3"/>
  <c r="T20" i="3"/>
  <c r="U20" i="3"/>
  <c r="V20" i="3"/>
  <c r="W20" i="3"/>
  <c r="X20" i="3"/>
  <c r="Y20" i="3"/>
  <c r="Z20" i="3"/>
  <c r="Q20" i="3" s="1"/>
  <c r="S21" i="3"/>
  <c r="T21" i="3"/>
  <c r="U21" i="3"/>
  <c r="V21" i="3"/>
  <c r="W21" i="3"/>
  <c r="X21" i="3"/>
  <c r="Y21" i="3"/>
  <c r="Z21" i="3"/>
  <c r="Q21" i="3" s="1"/>
  <c r="S22" i="3"/>
  <c r="T22" i="3"/>
  <c r="U22" i="3"/>
  <c r="V22" i="3"/>
  <c r="W22" i="3"/>
  <c r="X22" i="3"/>
  <c r="Y22" i="3"/>
  <c r="Z22" i="3"/>
  <c r="Q22" i="3" s="1"/>
  <c r="S23" i="3"/>
  <c r="T23" i="3"/>
  <c r="U23" i="3"/>
  <c r="V23" i="3"/>
  <c r="W23" i="3"/>
  <c r="X23" i="3"/>
  <c r="Y23" i="3"/>
  <c r="Z23" i="3"/>
  <c r="Q23" i="3" s="1"/>
  <c r="S24" i="3"/>
  <c r="T24" i="3"/>
  <c r="U24" i="3"/>
  <c r="V24" i="3"/>
  <c r="W24" i="3"/>
  <c r="X24" i="3"/>
  <c r="Y24" i="3"/>
  <c r="Z24" i="3"/>
  <c r="Q24" i="3" s="1"/>
  <c r="S25" i="3"/>
  <c r="T25" i="3"/>
  <c r="U25" i="3"/>
  <c r="V25" i="3"/>
  <c r="W25" i="3"/>
  <c r="X25" i="3"/>
  <c r="Y25" i="3"/>
  <c r="Z25" i="3"/>
  <c r="Q25" i="3" s="1"/>
  <c r="S26" i="3"/>
  <c r="T26" i="3"/>
  <c r="U26" i="3"/>
  <c r="V26" i="3"/>
  <c r="W26" i="3"/>
  <c r="X26" i="3"/>
  <c r="Y26" i="3"/>
  <c r="Z26" i="3"/>
  <c r="Q26" i="3" s="1"/>
  <c r="S27" i="3"/>
  <c r="T27" i="3"/>
  <c r="U27" i="3"/>
  <c r="V27" i="3"/>
  <c r="W27" i="3"/>
  <c r="X27" i="3"/>
  <c r="Y27" i="3"/>
  <c r="Z27" i="3"/>
  <c r="Q27" i="3" s="1"/>
  <c r="S28" i="3"/>
  <c r="T28" i="3"/>
  <c r="U28" i="3"/>
  <c r="V28" i="3"/>
  <c r="W28" i="3"/>
  <c r="X28" i="3"/>
  <c r="Y28" i="3"/>
  <c r="Z28" i="3"/>
  <c r="Q28" i="3" s="1"/>
  <c r="S29" i="3"/>
  <c r="T29" i="3"/>
  <c r="U29" i="3"/>
  <c r="V29" i="3"/>
  <c r="W29" i="3"/>
  <c r="X29" i="3"/>
  <c r="Y29" i="3"/>
  <c r="Z29" i="3"/>
  <c r="Q29" i="3" s="1"/>
  <c r="S30" i="3"/>
  <c r="T30" i="3"/>
  <c r="U30" i="3"/>
  <c r="V30" i="3"/>
  <c r="W30" i="3"/>
  <c r="X30" i="3"/>
  <c r="Y30" i="3"/>
  <c r="Z30" i="3"/>
  <c r="Q30" i="3" s="1"/>
  <c r="S31" i="3"/>
  <c r="T31" i="3"/>
  <c r="U31" i="3"/>
  <c r="V31" i="3"/>
  <c r="W31" i="3"/>
  <c r="X31" i="3"/>
  <c r="Y31" i="3"/>
  <c r="Z31" i="3"/>
  <c r="Q31" i="3" s="1"/>
  <c r="S32" i="3"/>
  <c r="T32" i="3"/>
  <c r="U32" i="3"/>
  <c r="V32" i="3"/>
  <c r="W32" i="3"/>
  <c r="X32" i="3"/>
  <c r="Y32" i="3"/>
  <c r="Z32" i="3"/>
  <c r="Q32" i="3" s="1"/>
  <c r="S33" i="3"/>
  <c r="T33" i="3"/>
  <c r="U33" i="3"/>
  <c r="V33" i="3"/>
  <c r="W33" i="3"/>
  <c r="X33" i="3"/>
  <c r="Y33" i="3"/>
  <c r="Z33" i="3"/>
  <c r="Q33" i="3" s="1"/>
  <c r="S34" i="3"/>
  <c r="T34" i="3"/>
  <c r="U34" i="3"/>
  <c r="V34" i="3"/>
  <c r="W34" i="3"/>
  <c r="X34" i="3"/>
  <c r="Y34" i="3"/>
  <c r="Z34" i="3"/>
  <c r="Q34" i="3" s="1"/>
  <c r="S35" i="3"/>
  <c r="T35" i="3"/>
  <c r="U35" i="3"/>
  <c r="V35" i="3"/>
  <c r="W35" i="3"/>
  <c r="X35" i="3"/>
  <c r="Y35" i="3"/>
  <c r="Z35" i="3"/>
  <c r="Q35" i="3" s="1"/>
  <c r="S36" i="3"/>
  <c r="T36" i="3"/>
  <c r="U36" i="3"/>
  <c r="V36" i="3"/>
  <c r="W36" i="3"/>
  <c r="X36" i="3"/>
  <c r="Y36" i="3"/>
  <c r="Z36" i="3"/>
  <c r="Q36" i="3" s="1"/>
  <c r="S37" i="3"/>
  <c r="T37" i="3"/>
  <c r="U37" i="3"/>
  <c r="V37" i="3"/>
  <c r="W37" i="3"/>
  <c r="X37" i="3"/>
  <c r="Y37" i="3"/>
  <c r="Z37" i="3"/>
  <c r="Q37" i="3" s="1"/>
  <c r="S38" i="3"/>
  <c r="T38" i="3"/>
  <c r="U38" i="3"/>
  <c r="V38" i="3"/>
  <c r="W38" i="3"/>
  <c r="X38" i="3"/>
  <c r="Y38" i="3"/>
  <c r="Z38" i="3"/>
  <c r="Q38" i="3" s="1"/>
  <c r="S39" i="3"/>
  <c r="T39" i="3"/>
  <c r="U39" i="3"/>
  <c r="V39" i="3"/>
  <c r="W39" i="3"/>
  <c r="X39" i="3"/>
  <c r="Y39" i="3"/>
  <c r="Z39" i="3"/>
  <c r="Q39" i="3" s="1"/>
  <c r="S40" i="3"/>
  <c r="T40" i="3"/>
  <c r="U40" i="3"/>
  <c r="V40" i="3"/>
  <c r="W40" i="3"/>
  <c r="X40" i="3"/>
  <c r="Y40" i="3"/>
  <c r="Z40" i="3"/>
  <c r="Q40" i="3" s="1"/>
  <c r="S41" i="3"/>
  <c r="T41" i="3"/>
  <c r="U41" i="3"/>
  <c r="V41" i="3"/>
  <c r="W41" i="3"/>
  <c r="X41" i="3"/>
  <c r="Y41" i="3"/>
  <c r="Z41" i="3"/>
  <c r="Q41" i="3" s="1"/>
  <c r="S42" i="3"/>
  <c r="T42" i="3"/>
  <c r="U42" i="3"/>
  <c r="V42" i="3"/>
  <c r="W42" i="3"/>
  <c r="X42" i="3"/>
  <c r="Y42" i="3"/>
  <c r="Z42" i="3"/>
  <c r="Q42" i="3" s="1"/>
  <c r="S43" i="3"/>
  <c r="T43" i="3"/>
  <c r="U43" i="3"/>
  <c r="V43" i="3"/>
  <c r="W43" i="3"/>
  <c r="X43" i="3"/>
  <c r="Y43" i="3"/>
  <c r="Z43" i="3"/>
  <c r="R43" i="3" s="1"/>
  <c r="S44" i="3"/>
  <c r="T44" i="3"/>
  <c r="U44" i="3"/>
  <c r="V44" i="3"/>
  <c r="W44" i="3"/>
  <c r="X44" i="3"/>
  <c r="Y44" i="3"/>
  <c r="Z44" i="3"/>
  <c r="Q44" i="3" s="1"/>
  <c r="S45" i="3"/>
  <c r="T45" i="3"/>
  <c r="U45" i="3"/>
  <c r="V45" i="3"/>
  <c r="W45" i="3"/>
  <c r="X45" i="3"/>
  <c r="Y45" i="3"/>
  <c r="Z45" i="3"/>
  <c r="Q45" i="3" s="1"/>
  <c r="S46" i="3"/>
  <c r="T46" i="3"/>
  <c r="U46" i="3"/>
  <c r="V46" i="3"/>
  <c r="W46" i="3"/>
  <c r="X46" i="3"/>
  <c r="Y46" i="3"/>
  <c r="Z46" i="3"/>
  <c r="Q46" i="3" s="1"/>
  <c r="S47" i="3"/>
  <c r="T47" i="3"/>
  <c r="U47" i="3"/>
  <c r="V47" i="3"/>
  <c r="W47" i="3"/>
  <c r="X47" i="3"/>
  <c r="Y47" i="3"/>
  <c r="Z47" i="3"/>
  <c r="Q47" i="3" s="1"/>
  <c r="S48" i="3"/>
  <c r="T48" i="3"/>
  <c r="U48" i="3"/>
  <c r="V48" i="3"/>
  <c r="W48" i="3"/>
  <c r="X48" i="3"/>
  <c r="Y48" i="3"/>
  <c r="Z48" i="3"/>
  <c r="Q48" i="3" s="1"/>
  <c r="S49" i="3"/>
  <c r="T49" i="3"/>
  <c r="U49" i="3"/>
  <c r="V49" i="3"/>
  <c r="W49" i="3"/>
  <c r="X49" i="3"/>
  <c r="Y49" i="3"/>
  <c r="Z49" i="3"/>
  <c r="Q49" i="3" s="1"/>
  <c r="S50" i="3"/>
  <c r="T50" i="3"/>
  <c r="U50" i="3"/>
  <c r="V50" i="3"/>
  <c r="W50" i="3"/>
  <c r="X50" i="3"/>
  <c r="Y50" i="3"/>
  <c r="Z50" i="3"/>
  <c r="Q50" i="3" s="1"/>
  <c r="S51" i="3"/>
  <c r="T51" i="3"/>
  <c r="U51" i="3"/>
  <c r="V51" i="3"/>
  <c r="W51" i="3"/>
  <c r="X51" i="3"/>
  <c r="Y51" i="3"/>
  <c r="Z51" i="3"/>
  <c r="Q51" i="3" s="1"/>
  <c r="S52" i="3"/>
  <c r="T52" i="3"/>
  <c r="U52" i="3"/>
  <c r="V52" i="3"/>
  <c r="W52" i="3"/>
  <c r="X52" i="3"/>
  <c r="Y52" i="3"/>
  <c r="Z52" i="3"/>
  <c r="Q52" i="3" s="1"/>
  <c r="S53" i="3"/>
  <c r="T53" i="3"/>
  <c r="U53" i="3"/>
  <c r="V53" i="3"/>
  <c r="W53" i="3"/>
  <c r="X53" i="3"/>
  <c r="Y53" i="3"/>
  <c r="Z53" i="3"/>
  <c r="Q53" i="3" s="1"/>
  <c r="S54" i="3"/>
  <c r="T54" i="3"/>
  <c r="U54" i="3"/>
  <c r="V54" i="3"/>
  <c r="W54" i="3"/>
  <c r="X54" i="3"/>
  <c r="Y54" i="3"/>
  <c r="Z54" i="3"/>
  <c r="Q54" i="3" s="1"/>
  <c r="S55" i="3"/>
  <c r="T55" i="3"/>
  <c r="U55" i="3"/>
  <c r="V55" i="3"/>
  <c r="W55" i="3"/>
  <c r="X55" i="3"/>
  <c r="Y55" i="3"/>
  <c r="Z55" i="3"/>
  <c r="Q55" i="3" s="1"/>
  <c r="S56" i="3"/>
  <c r="T56" i="3"/>
  <c r="U56" i="3"/>
  <c r="V56" i="3"/>
  <c r="W56" i="3"/>
  <c r="X56" i="3"/>
  <c r="Y56" i="3"/>
  <c r="Z56" i="3"/>
  <c r="Q56" i="3" s="1"/>
  <c r="S57" i="3"/>
  <c r="T57" i="3"/>
  <c r="U57" i="3"/>
  <c r="V57" i="3"/>
  <c r="W57" i="3"/>
  <c r="X57" i="3"/>
  <c r="Y57" i="3"/>
  <c r="Z57" i="3"/>
  <c r="Q57" i="3" s="1"/>
  <c r="S58" i="3"/>
  <c r="T58" i="3"/>
  <c r="U58" i="3"/>
  <c r="V58" i="3"/>
  <c r="W58" i="3"/>
  <c r="X58" i="3"/>
  <c r="Y58" i="3"/>
  <c r="Z58" i="3"/>
  <c r="Q58" i="3" s="1"/>
  <c r="S59" i="3"/>
  <c r="T59" i="3"/>
  <c r="U59" i="3"/>
  <c r="V59" i="3"/>
  <c r="W59" i="3"/>
  <c r="X59" i="3"/>
  <c r="Y59" i="3"/>
  <c r="Z59" i="3"/>
  <c r="Q59" i="3" s="1"/>
  <c r="S60" i="3"/>
  <c r="T60" i="3"/>
  <c r="U60" i="3"/>
  <c r="V60" i="3"/>
  <c r="W60" i="3"/>
  <c r="X60" i="3"/>
  <c r="Y60" i="3"/>
  <c r="Z60" i="3"/>
  <c r="R60" i="3" s="1"/>
  <c r="S61" i="3"/>
  <c r="T61" i="3"/>
  <c r="U61" i="3"/>
  <c r="V61" i="3"/>
  <c r="W61" i="3"/>
  <c r="X61" i="3"/>
  <c r="Y61" i="3"/>
  <c r="Z61" i="3"/>
  <c r="Q61" i="3" s="1"/>
  <c r="S62" i="3"/>
  <c r="T62" i="3"/>
  <c r="U62" i="3"/>
  <c r="V62" i="3"/>
  <c r="W62" i="3"/>
  <c r="X62" i="3"/>
  <c r="Y62" i="3"/>
  <c r="Z62" i="3"/>
  <c r="Q62" i="3" s="1"/>
  <c r="S63" i="3"/>
  <c r="T63" i="3"/>
  <c r="U63" i="3"/>
  <c r="V63" i="3"/>
  <c r="W63" i="3"/>
  <c r="X63" i="3"/>
  <c r="Y63" i="3"/>
  <c r="Z63" i="3"/>
  <c r="Q63" i="3" s="1"/>
  <c r="S64" i="3"/>
  <c r="T64" i="3"/>
  <c r="U64" i="3"/>
  <c r="V64" i="3"/>
  <c r="W64" i="3"/>
  <c r="X64" i="3"/>
  <c r="Y64" i="3"/>
  <c r="Z64" i="3"/>
  <c r="Q64" i="3" s="1"/>
  <c r="S65" i="3"/>
  <c r="T65" i="3"/>
  <c r="U65" i="3"/>
  <c r="V65" i="3"/>
  <c r="W65" i="3"/>
  <c r="X65" i="3"/>
  <c r="Y65" i="3"/>
  <c r="Z65" i="3"/>
  <c r="Q65" i="3" s="1"/>
  <c r="S66" i="3"/>
  <c r="T66" i="3"/>
  <c r="U66" i="3"/>
  <c r="V66" i="3"/>
  <c r="W66" i="3"/>
  <c r="X66" i="3"/>
  <c r="Y66" i="3"/>
  <c r="Z66" i="3"/>
  <c r="Q66" i="3" s="1"/>
  <c r="S67" i="3"/>
  <c r="T67" i="3"/>
  <c r="U67" i="3"/>
  <c r="V67" i="3"/>
  <c r="W67" i="3"/>
  <c r="X67" i="3"/>
  <c r="Y67" i="3"/>
  <c r="Z67" i="3"/>
  <c r="Q67" i="3" s="1"/>
  <c r="S68" i="3"/>
  <c r="T68" i="3"/>
  <c r="U68" i="3"/>
  <c r="V68" i="3"/>
  <c r="W68" i="3"/>
  <c r="X68" i="3"/>
  <c r="Y68" i="3"/>
  <c r="Z68" i="3"/>
  <c r="Q68" i="3" s="1"/>
  <c r="S69" i="3"/>
  <c r="T69" i="3"/>
  <c r="U69" i="3"/>
  <c r="V69" i="3"/>
  <c r="W69" i="3"/>
  <c r="X69" i="3"/>
  <c r="Y69" i="3"/>
  <c r="Z69" i="3"/>
  <c r="Q69" i="3" s="1"/>
  <c r="S70" i="3"/>
  <c r="T70" i="3"/>
  <c r="U70" i="3"/>
  <c r="V70" i="3"/>
  <c r="W70" i="3"/>
  <c r="X70" i="3"/>
  <c r="Y70" i="3"/>
  <c r="Z70" i="3"/>
  <c r="Q70" i="3" s="1"/>
  <c r="S71" i="3"/>
  <c r="T71" i="3"/>
  <c r="U71" i="3"/>
  <c r="V71" i="3"/>
  <c r="W71" i="3"/>
  <c r="X71" i="3"/>
  <c r="Y71" i="3"/>
  <c r="Z71" i="3"/>
  <c r="Q71" i="3" s="1"/>
  <c r="S72" i="3"/>
  <c r="T72" i="3"/>
  <c r="U72" i="3"/>
  <c r="V72" i="3"/>
  <c r="W72" i="3"/>
  <c r="X72" i="3"/>
  <c r="Y72" i="3"/>
  <c r="Z72" i="3"/>
  <c r="Q72" i="3" s="1"/>
  <c r="S73" i="3"/>
  <c r="T73" i="3"/>
  <c r="U73" i="3"/>
  <c r="V73" i="3"/>
  <c r="W73" i="3"/>
  <c r="X73" i="3"/>
  <c r="Y73" i="3"/>
  <c r="Z73" i="3"/>
  <c r="Q73" i="3" s="1"/>
  <c r="S74" i="3"/>
  <c r="T74" i="3"/>
  <c r="U74" i="3"/>
  <c r="V74" i="3"/>
  <c r="W74" i="3"/>
  <c r="X74" i="3"/>
  <c r="Y74" i="3"/>
  <c r="Z74" i="3"/>
  <c r="Q74" i="3" s="1"/>
  <c r="S75" i="3"/>
  <c r="T75" i="3"/>
  <c r="U75" i="3"/>
  <c r="V75" i="3"/>
  <c r="W75" i="3"/>
  <c r="X75" i="3"/>
  <c r="Y75" i="3"/>
  <c r="Z75" i="3"/>
  <c r="Q75" i="3" s="1"/>
  <c r="Z10" i="3"/>
  <c r="Q10" i="3" s="1"/>
  <c r="Y10" i="3"/>
  <c r="X10" i="3"/>
  <c r="W10" i="3"/>
  <c r="V10" i="3"/>
  <c r="U10" i="3"/>
  <c r="T10" i="3"/>
  <c r="S10" i="3"/>
  <c r="O10" i="3"/>
  <c r="R10" i="3" l="1"/>
  <c r="H86" i="5"/>
  <c r="F47" i="5"/>
  <c r="D70" i="5"/>
  <c r="B47" i="5"/>
  <c r="H65" i="5"/>
  <c r="D47" i="5"/>
  <c r="E16" i="5"/>
  <c r="E59" i="5"/>
  <c r="E47" i="5"/>
  <c r="H98" i="5"/>
  <c r="H104" i="5"/>
  <c r="F16" i="5"/>
  <c r="C70" i="5"/>
  <c r="I47" i="5"/>
  <c r="H47" i="5"/>
  <c r="G79" i="5"/>
  <c r="G47" i="5"/>
  <c r="G65" i="5"/>
  <c r="H91" i="5"/>
  <c r="G48" i="5"/>
  <c r="I98" i="5"/>
  <c r="H18" i="5"/>
  <c r="D46" i="5"/>
  <c r="I71" i="5"/>
  <c r="I91" i="5"/>
  <c r="F46" i="5"/>
  <c r="H71" i="5"/>
  <c r="D66" i="5"/>
  <c r="F70" i="5"/>
  <c r="D102" i="5"/>
  <c r="D59" i="5"/>
  <c r="E70" i="5"/>
  <c r="D30" i="5"/>
  <c r="H75" i="5"/>
  <c r="G52" i="5"/>
  <c r="G92" i="5"/>
  <c r="D64" i="5"/>
  <c r="E36" i="5"/>
  <c r="C75" i="5"/>
  <c r="G66" i="5"/>
  <c r="I75" i="5"/>
  <c r="F75" i="5"/>
  <c r="G73" i="5"/>
  <c r="E75" i="5"/>
  <c r="E52" i="5"/>
  <c r="D75" i="5"/>
  <c r="Q60" i="3"/>
  <c r="F65" i="5"/>
  <c r="H80" i="5"/>
  <c r="B75" i="5"/>
  <c r="I80" i="5"/>
  <c r="I12" i="5"/>
  <c r="F11" i="5"/>
  <c r="I11" i="5"/>
  <c r="B71" i="5"/>
  <c r="C23" i="5"/>
  <c r="F71" i="5"/>
  <c r="G71" i="5"/>
  <c r="E41" i="5"/>
  <c r="B23" i="5"/>
  <c r="E71" i="5"/>
  <c r="G58" i="5"/>
  <c r="D23" i="5"/>
  <c r="E23" i="5"/>
  <c r="D58" i="5"/>
  <c r="F85" i="5"/>
  <c r="E96" i="5"/>
  <c r="D40" i="5"/>
  <c r="D42" i="5"/>
  <c r="C71" i="5"/>
  <c r="I42" i="5"/>
  <c r="B59" i="5"/>
  <c r="E66" i="5"/>
  <c r="F66" i="5"/>
  <c r="G29" i="5"/>
  <c r="C46" i="5"/>
  <c r="H42" i="5"/>
  <c r="C10" i="5"/>
  <c r="I65" i="5"/>
  <c r="C59" i="5"/>
  <c r="C41" i="5"/>
  <c r="G42" i="5"/>
  <c r="H41" i="5"/>
  <c r="F40" i="5"/>
  <c r="G41" i="5"/>
  <c r="H40" i="5"/>
  <c r="H87" i="5"/>
  <c r="C40" i="5"/>
  <c r="I41" i="5"/>
  <c r="E65" i="5"/>
  <c r="I48" i="5"/>
  <c r="H59" i="5"/>
  <c r="E46" i="5"/>
  <c r="C65" i="5"/>
  <c r="D41" i="5"/>
  <c r="H79" i="5"/>
  <c r="F41" i="5"/>
  <c r="H48" i="5"/>
  <c r="G59" i="5"/>
  <c r="F48" i="5"/>
  <c r="I66" i="5"/>
  <c r="H74" i="5"/>
  <c r="I79" i="5"/>
  <c r="C58" i="5"/>
  <c r="H23" i="5"/>
  <c r="D65" i="5"/>
  <c r="E91" i="5"/>
  <c r="H96" i="5"/>
  <c r="H97" i="5"/>
  <c r="G97" i="5"/>
  <c r="D96" i="5"/>
  <c r="D91" i="5"/>
  <c r="F97" i="5"/>
  <c r="G91" i="5"/>
  <c r="I96" i="5"/>
  <c r="B81" i="5"/>
  <c r="E73" i="5"/>
  <c r="F79" i="5"/>
  <c r="D79" i="5"/>
  <c r="I81" i="5"/>
  <c r="D17" i="5"/>
  <c r="B17" i="5"/>
  <c r="C17" i="5"/>
  <c r="B90" i="5"/>
  <c r="C90" i="5"/>
  <c r="G90" i="5"/>
  <c r="D90" i="5"/>
  <c r="F90" i="5"/>
  <c r="E90" i="5"/>
  <c r="H90" i="5"/>
  <c r="I90" i="5"/>
  <c r="B22" i="5"/>
  <c r="I22" i="5"/>
  <c r="G35" i="5"/>
  <c r="G22" i="5"/>
  <c r="D60" i="5"/>
  <c r="B60" i="5"/>
  <c r="C60" i="5"/>
  <c r="E63" i="5"/>
  <c r="F63" i="5"/>
  <c r="G63" i="5"/>
  <c r="H63" i="5"/>
  <c r="I63" i="5"/>
  <c r="C63" i="5"/>
  <c r="D63" i="5"/>
  <c r="B63" i="5"/>
  <c r="I34" i="5"/>
  <c r="B34" i="5"/>
  <c r="H34" i="5"/>
  <c r="B54" i="5"/>
  <c r="C54" i="5"/>
  <c r="B35" i="5"/>
  <c r="F14" i="5"/>
  <c r="G14" i="5"/>
  <c r="I14" i="5"/>
  <c r="H14" i="5"/>
  <c r="D14" i="5"/>
  <c r="B14" i="5"/>
  <c r="C14" i="5"/>
  <c r="E14" i="5"/>
  <c r="B52" i="5"/>
  <c r="I52" i="5"/>
  <c r="H105" i="5"/>
  <c r="B105" i="5"/>
  <c r="C105" i="5"/>
  <c r="D105" i="5"/>
  <c r="F105" i="5"/>
  <c r="G105" i="5"/>
  <c r="E105" i="5"/>
  <c r="E92" i="5"/>
  <c r="C92" i="5"/>
  <c r="D92" i="5"/>
  <c r="B92" i="5"/>
  <c r="F35" i="5"/>
  <c r="H92" i="5"/>
  <c r="H93" i="5"/>
  <c r="B72" i="5"/>
  <c r="H72" i="5"/>
  <c r="I72" i="5"/>
  <c r="D72" i="5"/>
  <c r="E72" i="5"/>
  <c r="F72" i="5"/>
  <c r="G72" i="5"/>
  <c r="H13" i="5"/>
  <c r="B13" i="5"/>
  <c r="F13" i="5"/>
  <c r="G13" i="5"/>
  <c r="C13" i="5"/>
  <c r="D13" i="5"/>
  <c r="E13" i="5"/>
  <c r="C21" i="5"/>
  <c r="F21" i="5"/>
  <c r="D21" i="5"/>
  <c r="E21" i="5"/>
  <c r="G21" i="5"/>
  <c r="H21" i="5"/>
  <c r="I21" i="5"/>
  <c r="B21" i="5"/>
  <c r="D52" i="5"/>
  <c r="H16" i="5"/>
  <c r="E29" i="5"/>
  <c r="E17" i="5"/>
  <c r="H37" i="5"/>
  <c r="F37" i="5"/>
  <c r="C37" i="5"/>
  <c r="G37" i="5"/>
  <c r="B37" i="5"/>
  <c r="D37" i="5"/>
  <c r="E37" i="5"/>
  <c r="H25" i="5"/>
  <c r="G25" i="5"/>
  <c r="C25" i="5"/>
  <c r="D25" i="5"/>
  <c r="F25" i="5"/>
  <c r="B25" i="5"/>
  <c r="E25" i="5"/>
  <c r="B64" i="5"/>
  <c r="I64" i="5"/>
  <c r="D35" i="5"/>
  <c r="G16" i="5"/>
  <c r="C29" i="5"/>
  <c r="G103" i="5"/>
  <c r="C85" i="5"/>
  <c r="B85" i="5"/>
  <c r="H99" i="5"/>
  <c r="E99" i="5"/>
  <c r="F99" i="5"/>
  <c r="G99" i="5"/>
  <c r="B99" i="5"/>
  <c r="C99" i="5"/>
  <c r="D99" i="5"/>
  <c r="E80" i="5"/>
  <c r="B80" i="5"/>
  <c r="D80" i="5"/>
  <c r="C80" i="5"/>
  <c r="C102" i="5"/>
  <c r="B102" i="5"/>
  <c r="E54" i="5"/>
  <c r="I60" i="5"/>
  <c r="G34" i="5"/>
  <c r="E74" i="5"/>
  <c r="B74" i="5"/>
  <c r="C74" i="5"/>
  <c r="D74" i="5"/>
  <c r="F53" i="5"/>
  <c r="H28" i="5"/>
  <c r="H60" i="5"/>
  <c r="G23" i="5"/>
  <c r="F34" i="5"/>
  <c r="D29" i="5"/>
  <c r="F10" i="5"/>
  <c r="F86" i="5"/>
  <c r="I74" i="5"/>
  <c r="G102" i="5"/>
  <c r="C62" i="5"/>
  <c r="E62" i="5"/>
  <c r="G62" i="5"/>
  <c r="D62" i="5"/>
  <c r="F62" i="5"/>
  <c r="B62" i="5"/>
  <c r="I62" i="5"/>
  <c r="H62" i="5"/>
  <c r="B40" i="5"/>
  <c r="I40" i="5"/>
  <c r="B84" i="5"/>
  <c r="D84" i="5"/>
  <c r="H84" i="5"/>
  <c r="E84" i="5"/>
  <c r="F84" i="5"/>
  <c r="G84" i="5"/>
  <c r="I84" i="5"/>
  <c r="C84" i="5"/>
  <c r="E57" i="5"/>
  <c r="F57" i="5"/>
  <c r="G57" i="5"/>
  <c r="H57" i="5"/>
  <c r="I57" i="5"/>
  <c r="B57" i="5"/>
  <c r="C57" i="5"/>
  <c r="D57" i="5"/>
  <c r="G104" i="5"/>
  <c r="B104" i="5"/>
  <c r="C104" i="5"/>
  <c r="F104" i="5"/>
  <c r="D104" i="5"/>
  <c r="E104" i="5"/>
  <c r="H31" i="5"/>
  <c r="B31" i="5"/>
  <c r="C31" i="5"/>
  <c r="F31" i="5"/>
  <c r="D31" i="5"/>
  <c r="E31" i="5"/>
  <c r="G31" i="5"/>
  <c r="H67" i="5"/>
  <c r="C67" i="5"/>
  <c r="D67" i="5"/>
  <c r="B67" i="5"/>
  <c r="E67" i="5"/>
  <c r="G67" i="5"/>
  <c r="F67" i="5"/>
  <c r="I16" i="5"/>
  <c r="B16" i="5"/>
  <c r="F17" i="5"/>
  <c r="B11" i="5"/>
  <c r="D11" i="5"/>
  <c r="B9" i="5"/>
  <c r="C9" i="5"/>
  <c r="F9" i="5"/>
  <c r="D9" i="5"/>
  <c r="E9" i="5"/>
  <c r="G9" i="5"/>
  <c r="H9" i="5"/>
  <c r="E60" i="5"/>
  <c r="G87" i="5"/>
  <c r="D87" i="5"/>
  <c r="E87" i="5"/>
  <c r="C87" i="5"/>
  <c r="F87" i="5"/>
  <c r="C52" i="5"/>
  <c r="H15" i="5"/>
  <c r="I15" i="5"/>
  <c r="B15" i="5"/>
  <c r="C15" i="5"/>
  <c r="F15" i="5"/>
  <c r="D15" i="5"/>
  <c r="E15" i="5"/>
  <c r="G15" i="5"/>
  <c r="D85" i="5"/>
  <c r="B39" i="5"/>
  <c r="F39" i="5"/>
  <c r="C39" i="5"/>
  <c r="D39" i="5"/>
  <c r="E39" i="5"/>
  <c r="I39" i="5"/>
  <c r="G39" i="5"/>
  <c r="H39" i="5"/>
  <c r="G98" i="5"/>
  <c r="D98" i="5"/>
  <c r="C98" i="5"/>
  <c r="B98" i="5"/>
  <c r="F98" i="5"/>
  <c r="E98" i="5"/>
  <c r="G81" i="5"/>
  <c r="C81" i="5"/>
  <c r="D81" i="5"/>
  <c r="E81" i="5"/>
  <c r="F81" i="5"/>
  <c r="E28" i="5"/>
  <c r="E53" i="5"/>
  <c r="F54" i="5"/>
  <c r="I36" i="5"/>
  <c r="I23" i="5"/>
  <c r="I59" i="5"/>
  <c r="E34" i="5"/>
  <c r="E10" i="5"/>
  <c r="H85" i="5"/>
  <c r="G80" i="5"/>
  <c r="I105" i="5"/>
  <c r="H103" i="5"/>
  <c r="C51" i="5"/>
  <c r="F51" i="5"/>
  <c r="D51" i="5"/>
  <c r="G51" i="5"/>
  <c r="E51" i="5"/>
  <c r="I51" i="5"/>
  <c r="B51" i="5"/>
  <c r="H51" i="5"/>
  <c r="G18" i="5"/>
  <c r="C18" i="5"/>
  <c r="D18" i="5"/>
  <c r="E18" i="5"/>
  <c r="F18" i="5"/>
  <c r="B18" i="5"/>
  <c r="I46" i="5"/>
  <c r="B46" i="5"/>
  <c r="H46" i="5"/>
  <c r="H43" i="5"/>
  <c r="B43" i="5"/>
  <c r="E43" i="5"/>
  <c r="F43" i="5"/>
  <c r="C43" i="5"/>
  <c r="D43" i="5"/>
  <c r="G43" i="5"/>
  <c r="C79" i="5"/>
  <c r="B79" i="5"/>
  <c r="E50" i="5"/>
  <c r="B50" i="5"/>
  <c r="C50" i="5"/>
  <c r="D50" i="5"/>
  <c r="I50" i="5"/>
  <c r="G50" i="5"/>
  <c r="F50" i="5"/>
  <c r="H50" i="5"/>
  <c r="C56" i="5"/>
  <c r="D56" i="5"/>
  <c r="F56" i="5"/>
  <c r="E56" i="5"/>
  <c r="G56" i="5"/>
  <c r="I56" i="5"/>
  <c r="B56" i="5"/>
  <c r="H56" i="5"/>
  <c r="D36" i="5"/>
  <c r="B36" i="5"/>
  <c r="C36" i="5"/>
  <c r="H29" i="5"/>
  <c r="B32" i="5"/>
  <c r="C32" i="5"/>
  <c r="D32" i="5"/>
  <c r="E32" i="5"/>
  <c r="F32" i="5"/>
  <c r="I32" i="5"/>
  <c r="H32" i="5"/>
  <c r="G32" i="5"/>
  <c r="C30" i="5"/>
  <c r="E30" i="5"/>
  <c r="B30" i="5"/>
  <c r="E11" i="5"/>
  <c r="H22" i="5"/>
  <c r="E20" i="5"/>
  <c r="B20" i="5"/>
  <c r="D20" i="5"/>
  <c r="C20" i="5"/>
  <c r="F20" i="5"/>
  <c r="G20" i="5"/>
  <c r="I20" i="5"/>
  <c r="H20" i="5"/>
  <c r="E35" i="5"/>
  <c r="C73" i="5"/>
  <c r="B73" i="5"/>
  <c r="G30" i="5"/>
  <c r="B101" i="5"/>
  <c r="C101" i="5"/>
  <c r="D101" i="5"/>
  <c r="E101" i="5"/>
  <c r="F101" i="5"/>
  <c r="H101" i="5"/>
  <c r="G101" i="5"/>
  <c r="I101" i="5"/>
  <c r="H53" i="5"/>
  <c r="C22" i="5"/>
  <c r="H73" i="5"/>
  <c r="I87" i="5"/>
  <c r="I85" i="5"/>
  <c r="I102" i="5"/>
  <c r="E68" i="5"/>
  <c r="F68" i="5"/>
  <c r="G68" i="5"/>
  <c r="H68" i="5"/>
  <c r="D68" i="5"/>
  <c r="I68" i="5"/>
  <c r="B68" i="5"/>
  <c r="C68" i="5"/>
  <c r="H82" i="5"/>
  <c r="B82" i="5"/>
  <c r="C82" i="5"/>
  <c r="D82" i="5"/>
  <c r="E82" i="5"/>
  <c r="F82" i="5"/>
  <c r="G82" i="5"/>
  <c r="E86" i="5"/>
  <c r="D86" i="5"/>
  <c r="B86" i="5"/>
  <c r="C86" i="5"/>
  <c r="E64" i="5"/>
  <c r="H36" i="5"/>
  <c r="G60" i="5"/>
  <c r="C53" i="5"/>
  <c r="H10" i="5"/>
  <c r="H81" i="5"/>
  <c r="I93" i="5"/>
  <c r="E102" i="5"/>
  <c r="G69" i="5"/>
  <c r="H69" i="5"/>
  <c r="I69" i="5"/>
  <c r="E69" i="5"/>
  <c r="B69" i="5"/>
  <c r="C69" i="5"/>
  <c r="F69" i="5"/>
  <c r="D69" i="5"/>
  <c r="I58" i="5"/>
  <c r="B58" i="5"/>
  <c r="H58" i="5"/>
  <c r="B33" i="5"/>
  <c r="C33" i="5"/>
  <c r="E33" i="5"/>
  <c r="F33" i="5"/>
  <c r="D33" i="5"/>
  <c r="G33" i="5"/>
  <c r="H33" i="5"/>
  <c r="I33" i="5"/>
  <c r="H19" i="5"/>
  <c r="B19" i="5"/>
  <c r="C19" i="5"/>
  <c r="D19" i="5"/>
  <c r="E19" i="5"/>
  <c r="G19" i="5"/>
  <c r="F19" i="5"/>
  <c r="H100" i="5"/>
  <c r="I100" i="5"/>
  <c r="B100" i="5"/>
  <c r="C100" i="5"/>
  <c r="D100" i="5"/>
  <c r="E100" i="5"/>
  <c r="G100" i="5"/>
  <c r="F100" i="5"/>
  <c r="E97" i="5"/>
  <c r="C97" i="5"/>
  <c r="D97" i="5"/>
  <c r="B97" i="5"/>
  <c r="H49" i="5"/>
  <c r="B49" i="5"/>
  <c r="F49" i="5"/>
  <c r="C49" i="5"/>
  <c r="E49" i="5"/>
  <c r="G49" i="5"/>
  <c r="D49" i="5"/>
  <c r="B27" i="5"/>
  <c r="D27" i="5"/>
  <c r="C27" i="5"/>
  <c r="E27" i="5"/>
  <c r="F27" i="5"/>
  <c r="H27" i="5"/>
  <c r="G27" i="5"/>
  <c r="I27" i="5"/>
  <c r="F29" i="5"/>
  <c r="E22" i="5"/>
  <c r="G24" i="5"/>
  <c r="F24" i="5"/>
  <c r="B24" i="5"/>
  <c r="E24" i="5"/>
  <c r="C24" i="5"/>
  <c r="D24" i="5"/>
  <c r="F52" i="5"/>
  <c r="D16" i="5"/>
  <c r="H17" i="5"/>
  <c r="C77" i="5"/>
  <c r="D77" i="5"/>
  <c r="G77" i="5"/>
  <c r="E77" i="5"/>
  <c r="F77" i="5"/>
  <c r="H77" i="5"/>
  <c r="I77" i="5"/>
  <c r="B77" i="5"/>
  <c r="B89" i="5"/>
  <c r="D89" i="5"/>
  <c r="C89" i="5"/>
  <c r="E89" i="5"/>
  <c r="F89" i="5"/>
  <c r="G89" i="5"/>
  <c r="I89" i="5"/>
  <c r="H89" i="5"/>
  <c r="B28" i="5"/>
  <c r="I28" i="5"/>
  <c r="B83" i="5"/>
  <c r="C83" i="5"/>
  <c r="E83" i="5"/>
  <c r="F83" i="5"/>
  <c r="D83" i="5"/>
  <c r="I83" i="5"/>
  <c r="H83" i="5"/>
  <c r="G83" i="5"/>
  <c r="D54" i="5"/>
  <c r="G28" i="5"/>
  <c r="H52" i="5"/>
  <c r="D22" i="5"/>
  <c r="E103" i="5"/>
  <c r="B103" i="5"/>
  <c r="D103" i="5"/>
  <c r="C103" i="5"/>
  <c r="F28" i="5"/>
  <c r="F103" i="5"/>
  <c r="I24" i="5"/>
  <c r="C28" i="5"/>
  <c r="H64" i="5"/>
  <c r="D34" i="5"/>
  <c r="I54" i="5"/>
  <c r="G10" i="5"/>
  <c r="D73" i="5"/>
  <c r="E85" i="5"/>
  <c r="G85" i="5"/>
  <c r="H102" i="5"/>
  <c r="B66" i="5"/>
  <c r="C66" i="5"/>
  <c r="C96" i="5"/>
  <c r="B96" i="5"/>
  <c r="G12" i="5"/>
  <c r="B12" i="5"/>
  <c r="C12" i="5"/>
  <c r="D12" i="5"/>
  <c r="E12" i="5"/>
  <c r="F12" i="5"/>
  <c r="H61" i="5"/>
  <c r="B61" i="5"/>
  <c r="C61" i="5"/>
  <c r="E61" i="5"/>
  <c r="F61" i="5"/>
  <c r="G61" i="5"/>
  <c r="D61" i="5"/>
  <c r="D48" i="5"/>
  <c r="C48" i="5"/>
  <c r="B48" i="5"/>
  <c r="B44" i="5"/>
  <c r="E44" i="5"/>
  <c r="C44" i="5"/>
  <c r="D44" i="5"/>
  <c r="G44" i="5"/>
  <c r="H44" i="5"/>
  <c r="I44" i="5"/>
  <c r="F44" i="5"/>
  <c r="G17" i="5"/>
  <c r="B26" i="5"/>
  <c r="D26" i="5"/>
  <c r="C26" i="5"/>
  <c r="E26" i="5"/>
  <c r="H26" i="5"/>
  <c r="F26" i="5"/>
  <c r="G26" i="5"/>
  <c r="I26" i="5"/>
  <c r="I35" i="5"/>
  <c r="G93" i="5"/>
  <c r="E93" i="5"/>
  <c r="C93" i="5"/>
  <c r="D93" i="5"/>
  <c r="F93" i="5"/>
  <c r="I53" i="5"/>
  <c r="I29" i="5"/>
  <c r="H30" i="5"/>
  <c r="F30" i="5"/>
  <c r="H76" i="5"/>
  <c r="D76" i="5"/>
  <c r="C76" i="5"/>
  <c r="B76" i="5"/>
  <c r="G76" i="5"/>
  <c r="E76" i="5"/>
  <c r="F76" i="5"/>
  <c r="I37" i="5"/>
  <c r="G53" i="5"/>
  <c r="B95" i="5"/>
  <c r="G95" i="5"/>
  <c r="D95" i="5"/>
  <c r="E95" i="5"/>
  <c r="F95" i="5"/>
  <c r="H95" i="5"/>
  <c r="I95" i="5"/>
  <c r="H94" i="5"/>
  <c r="F94" i="5"/>
  <c r="G94" i="5"/>
  <c r="D94" i="5"/>
  <c r="E94" i="5"/>
  <c r="B94" i="5"/>
  <c r="C94" i="5"/>
  <c r="G64" i="5"/>
  <c r="F73" i="5"/>
  <c r="I13" i="5"/>
  <c r="I10" i="5"/>
  <c r="G40" i="5"/>
  <c r="H11" i="5"/>
  <c r="C35" i="5"/>
  <c r="F64" i="5"/>
  <c r="C11" i="5"/>
  <c r="G36" i="5"/>
  <c r="I17" i="5"/>
  <c r="C34" i="5"/>
  <c r="E58" i="5"/>
  <c r="D53" i="5"/>
  <c r="H54" i="5"/>
  <c r="D10" i="5"/>
  <c r="F74" i="5"/>
  <c r="F92" i="5"/>
  <c r="G86" i="5"/>
  <c r="F96" i="5"/>
  <c r="H88" i="5"/>
  <c r="G88" i="5"/>
  <c r="E88" i="5"/>
  <c r="D88" i="5"/>
  <c r="C88" i="5"/>
  <c r="B88" i="5"/>
  <c r="F88" i="5"/>
  <c r="C45" i="5"/>
  <c r="F45" i="5"/>
  <c r="D45" i="5"/>
  <c r="E45" i="5"/>
  <c r="G45" i="5"/>
  <c r="H45" i="5"/>
  <c r="I45" i="5"/>
  <c r="B45" i="5"/>
  <c r="B78" i="5"/>
  <c r="F78" i="5"/>
  <c r="G78" i="5"/>
  <c r="I78" i="5"/>
  <c r="H78" i="5"/>
  <c r="E78" i="5"/>
  <c r="D78" i="5"/>
  <c r="C78" i="5"/>
  <c r="H70" i="5"/>
  <c r="I70" i="5"/>
  <c r="B70" i="5"/>
  <c r="H55" i="5"/>
  <c r="C55" i="5"/>
  <c r="B55" i="5"/>
  <c r="F55" i="5"/>
  <c r="D55" i="5"/>
  <c r="G55" i="5"/>
  <c r="E55" i="5"/>
  <c r="C38" i="5"/>
  <c r="B38" i="5"/>
  <c r="D38" i="5"/>
  <c r="E38" i="5"/>
  <c r="H38" i="5"/>
  <c r="I38" i="5"/>
  <c r="F38" i="5"/>
  <c r="G38" i="5"/>
  <c r="B42" i="5"/>
  <c r="E42" i="5"/>
  <c r="C42" i="5"/>
  <c r="C91" i="5"/>
  <c r="B91" i="5"/>
  <c r="Q13" i="3"/>
  <c r="I9" i="5" s="1"/>
  <c r="Q43" i="3"/>
  <c r="Q17" i="3"/>
  <c r="Q12" i="3"/>
  <c r="R64" i="3"/>
  <c r="R72" i="3"/>
  <c r="R42" i="3"/>
  <c r="R54" i="3"/>
  <c r="R22" i="3"/>
  <c r="R35" i="3"/>
  <c r="R74" i="3"/>
  <c r="R21" i="3"/>
  <c r="R45" i="3"/>
  <c r="R68" i="3"/>
  <c r="R39" i="3"/>
  <c r="R73" i="3"/>
  <c r="R44" i="3"/>
  <c r="R25" i="3"/>
  <c r="R51" i="3"/>
  <c r="R70" i="3"/>
  <c r="R29" i="3"/>
  <c r="R67" i="3"/>
  <c r="R59" i="3"/>
  <c r="R57" i="3"/>
  <c r="R37" i="3"/>
  <c r="R63" i="3"/>
  <c r="R19" i="3"/>
  <c r="R27" i="3"/>
  <c r="R47" i="3"/>
  <c r="R71" i="3"/>
  <c r="R48" i="3"/>
  <c r="R11" i="3"/>
  <c r="R58" i="3"/>
  <c r="R23" i="3"/>
  <c r="R56" i="3"/>
  <c r="R52" i="3"/>
  <c r="R32" i="3"/>
  <c r="R75" i="3"/>
  <c r="R24" i="3"/>
  <c r="R15" i="3"/>
  <c r="R34" i="3"/>
  <c r="R30" i="3"/>
  <c r="R38" i="3"/>
  <c r="R13" i="3"/>
  <c r="R12" i="3"/>
  <c r="R40" i="3"/>
  <c r="R28" i="3"/>
  <c r="R55" i="3"/>
  <c r="R26" i="3"/>
  <c r="R66" i="3"/>
  <c r="R62" i="3"/>
  <c r="R50" i="3"/>
  <c r="R46" i="3"/>
  <c r="R20" i="3"/>
  <c r="R41" i="3"/>
  <c r="R33" i="3"/>
  <c r="R18" i="3"/>
  <c r="R36" i="3"/>
  <c r="R31" i="3"/>
  <c r="R16" i="3"/>
  <c r="R69" i="3"/>
  <c r="R65" i="3"/>
  <c r="R61" i="3"/>
  <c r="R53" i="3"/>
  <c r="R49" i="3"/>
  <c r="R14" i="3"/>
  <c r="S7" i="4"/>
  <c r="S21" i="4"/>
  <c r="O20" i="3" l="1"/>
  <c r="O16" i="3" l="1"/>
  <c r="S3" i="4" l="1"/>
  <c r="S4" i="4"/>
  <c r="S6" i="4"/>
  <c r="S8" i="4"/>
  <c r="S9" i="4"/>
  <c r="S10" i="4"/>
  <c r="S11" i="4"/>
  <c r="S12" i="4"/>
  <c r="S13" i="4"/>
  <c r="S14" i="4"/>
  <c r="S15" i="4"/>
  <c r="S16" i="4"/>
  <c r="S17" i="4"/>
  <c r="S18" i="4"/>
  <c r="S19" i="4"/>
  <c r="O14" i="3" l="1"/>
  <c r="O11" i="3"/>
  <c r="E8" i="5" l="1"/>
  <c r="H8" i="5"/>
  <c r="G8" i="5"/>
  <c r="F8" i="5"/>
  <c r="D8" i="5"/>
  <c r="I8" i="5"/>
  <c r="C8" i="5"/>
  <c r="B8" i="5"/>
  <c r="G7" i="5"/>
  <c r="D7" i="5"/>
  <c r="E7" i="5"/>
  <c r="B7" i="5"/>
  <c r="F7" i="5"/>
  <c r="H7" i="5"/>
  <c r="C7" i="5"/>
  <c r="I7" i="5"/>
  <c r="E6" i="5"/>
  <c r="B6" i="5"/>
  <c r="G6" i="5"/>
  <c r="F6" i="5"/>
  <c r="H6" i="5"/>
  <c r="I6" i="5"/>
  <c r="D6" i="5"/>
  <c r="C6" i="5"/>
  <c r="O75" i="3"/>
  <c r="O74" i="3"/>
  <c r="O73" i="3"/>
  <c r="O72" i="3"/>
  <c r="O71" i="3"/>
  <c r="O70" i="3"/>
  <c r="O69" i="3"/>
  <c r="O68" i="3"/>
  <c r="O67" i="3"/>
  <c r="O66" i="3"/>
  <c r="O65" i="3"/>
  <c r="O64" i="3"/>
  <c r="O63" i="3"/>
  <c r="O62" i="3"/>
  <c r="O61" i="3"/>
  <c r="O60" i="3"/>
  <c r="O59" i="3"/>
  <c r="O58" i="3"/>
  <c r="O57" i="3"/>
  <c r="O56" i="3"/>
  <c r="O55" i="3"/>
  <c r="O54" i="3"/>
  <c r="O53" i="3"/>
  <c r="O52" i="3"/>
  <c r="O51" i="3"/>
  <c r="O50" i="3"/>
  <c r="O49" i="3"/>
  <c r="O48" i="3"/>
  <c r="O47" i="3"/>
  <c r="O46" i="3"/>
  <c r="O45" i="3"/>
  <c r="O44" i="3"/>
  <c r="O43" i="3"/>
  <c r="O42" i="3"/>
  <c r="O41" i="3"/>
  <c r="O40" i="3"/>
  <c r="O39" i="3"/>
  <c r="O38" i="3"/>
  <c r="O37" i="3"/>
  <c r="O36" i="3"/>
  <c r="O35" i="3"/>
  <c r="O34" i="3"/>
  <c r="O33" i="3"/>
  <c r="O32" i="3"/>
  <c r="O31" i="3"/>
  <c r="O30" i="3"/>
  <c r="O29" i="3"/>
  <c r="O28" i="3"/>
  <c r="O27" i="3"/>
  <c r="O26" i="3"/>
  <c r="O25" i="3"/>
  <c r="O24" i="3"/>
  <c r="O23" i="3"/>
  <c r="O22" i="3"/>
  <c r="O18" i="3"/>
  <c r="O21" i="3"/>
  <c r="O17" i="3"/>
  <c r="O19" i="3"/>
  <c r="O13" i="3"/>
</calcChain>
</file>

<file path=xl/comments1.xml><?xml version="1.0" encoding="utf-8"?>
<comments xmlns="http://schemas.openxmlformats.org/spreadsheetml/2006/main">
  <authors>
    <author>Vincent LECOMTE</author>
  </authors>
  <commentList>
    <comment ref="E9" authorId="0" shapeId="0">
      <text>
        <r>
          <rPr>
            <sz val="12"/>
            <color indexed="81"/>
            <rFont val="Tahoma"/>
            <family val="2"/>
          </rPr>
          <t>Contrat ne devant pas faire l'objet de divulgations du fait du lien entre son objet et les intérêts essentiels d'un Etat ou de l'importance des risques physiques et/ou matériels possiblement encourus. 
A justifier auprès du DAJ.</t>
        </r>
      </text>
    </comment>
    <comment ref="L9" authorId="0" shapeId="0">
      <text>
        <r>
          <rPr>
            <sz val="12"/>
            <color indexed="81"/>
            <rFont val="Tahoma"/>
            <family val="2"/>
          </rPr>
          <t>Indiquer ici pour chaque projet de contrat, la date de finalisation du dossier de consultation. En fonction de la procédure voulue, le dossier de consultation est composé: 
- de l'ensemble des pièces contractuelles (procédure ouverte), 
- du cahier des charges (procédure restreinte), 
- du profil d'expert (appel à CV EI),  
- des lignes directrices subvention (appel à projets - subvention) 
Ces documents sont indispensables pour pouvoir lancer la procédure.</t>
        </r>
      </text>
    </comment>
    <comment ref="O9" authorId="0" shapeId="0">
      <text>
        <r>
          <rPr>
            <sz val="12"/>
            <color indexed="81"/>
            <rFont val="Tahoma"/>
            <family val="2"/>
          </rPr>
          <t>Cette date correspond à la date à laquelle le besoin doit être satisfait : 
- fin des prestations 
- livraison des fournitures 
- achèvement des travaux
Cette date ne doit pas être postérieure à la date de fin du projet. 
Si tel est le cas, la mention ERREUR s'affiche et nécessite une correction de la durée totale du contrat (à la baisse) ou de la date souhaitée d'entrée en vigueur du contrat (à avancer).</t>
        </r>
      </text>
    </comment>
    <comment ref="P9" authorId="0" shapeId="0">
      <text>
        <r>
          <rPr>
            <sz val="12"/>
            <color indexed="81"/>
            <rFont val="Tahoma"/>
            <family val="2"/>
          </rPr>
          <t>En fonction de la procédure sélectionnée, un planning de passation est automatiquement généré (colonne S à Z) en prenant en compte la date prévisionnelle de finalisation du dossier de consultation / cahier des charges" (colonne L).</t>
        </r>
      </text>
    </comment>
  </commentList>
</comments>
</file>

<file path=xl/comments2.xml><?xml version="1.0" encoding="utf-8"?>
<comments xmlns="http://schemas.openxmlformats.org/spreadsheetml/2006/main">
  <authors>
    <author>Vincent LECOMTE</author>
  </authors>
  <commentList>
    <comment ref="E9" authorId="0" shapeId="0">
      <text>
        <r>
          <rPr>
            <sz val="12"/>
            <color indexed="81"/>
            <rFont val="Tahoma"/>
            <family val="2"/>
          </rPr>
          <t>Contrat ne devant pas faire l'objet de divulgations du fait du lien entre son objet et les intérêts essentiels d'un Etat ou de l'importance des risques physiques et/ou matériels possiblement encourus. 
A justifier auprès du DAJ.</t>
        </r>
      </text>
    </comment>
    <comment ref="L9" authorId="0" shapeId="0">
      <text>
        <r>
          <rPr>
            <sz val="12"/>
            <color indexed="81"/>
            <rFont val="Tahoma"/>
            <family val="2"/>
          </rPr>
          <t>Indiquer ici pour chaque projet de contrat, la date de finalisation du dossier de consultation. En fonction de la procédure voulue, le dossier de consultation est composé: 
- de l'ensemble des pièces contractuelles (procédure ouverte), 
- du cahier des charges (procédure restreinte), 
- du profil d'expert (appel à CV EI),  
- des lignes directrices subvention (appel à projets - subvention) 
Ces documents sont indispensables pour pouvoir lancer la procédure.</t>
        </r>
      </text>
    </comment>
    <comment ref="O9" authorId="0" shapeId="0">
      <text>
        <r>
          <rPr>
            <sz val="12"/>
            <color indexed="81"/>
            <rFont val="Tahoma"/>
            <family val="2"/>
          </rPr>
          <t>Cette date correspond à la date à laquelle le besoin doit être satisfait : 
- fin des prestations 
- livraison des fournitures 
- achèvement des travaux
Cette date ne doit pas être postérieure à la date de fin du projet. 
Si tel est le cas, la mention ERREUR s'affiche et nécessite une correction de la durée totale du contrat (à la baisse) ou de la date souhaitée d'entrée en vigueur du contrat (à avancer).</t>
        </r>
      </text>
    </comment>
    <comment ref="P9" authorId="0" shapeId="0">
      <text>
        <r>
          <rPr>
            <sz val="12"/>
            <color indexed="81"/>
            <rFont val="Tahoma"/>
            <family val="2"/>
          </rPr>
          <t>En fonction de la procédure sélectionnée, un planning de passation est automatiquement généré (colonne S à Z) en prenant en compte la date prévisionnelle de finalisation du dossier de consultation / cahier des charges" (colonne L).</t>
        </r>
      </text>
    </comment>
  </commentList>
</comments>
</file>

<file path=xl/sharedStrings.xml><?xml version="1.0" encoding="utf-8"?>
<sst xmlns="http://schemas.openxmlformats.org/spreadsheetml/2006/main" count="870" uniqueCount="553">
  <si>
    <t>Type de procédure à suivre</t>
  </si>
  <si>
    <t>Département</t>
  </si>
  <si>
    <t>DD</t>
  </si>
  <si>
    <t>Analyse des offres</t>
  </si>
  <si>
    <t>P2S</t>
  </si>
  <si>
    <t>CHDS</t>
  </si>
  <si>
    <t>SANTE</t>
  </si>
  <si>
    <t>Marché public</t>
  </si>
  <si>
    <t>Subvention</t>
  </si>
  <si>
    <t>Choisir une procédure pour obtenir le calendrier</t>
  </si>
  <si>
    <t>Nom CP:</t>
  </si>
  <si>
    <t>Date prévisionnelle d'entrée en vigueur 
du contrat</t>
  </si>
  <si>
    <t>Date prévisionnelle de finalisation du dossier de consultation</t>
  </si>
  <si>
    <t>Durée totale 
du contrat 
en mois</t>
  </si>
  <si>
    <t>Département:</t>
  </si>
  <si>
    <t>Code projet:</t>
  </si>
  <si>
    <t>PROCEDURE DE PASSATION</t>
  </si>
  <si>
    <t>PLANNING DE PASSATION</t>
  </si>
  <si>
    <t>Notification et entrée en vigueur du contrat</t>
  </si>
  <si>
    <t>Date souhaitée d'entrée en vigueur du contrat</t>
  </si>
  <si>
    <t>Date souhaitée de fin de contrat</t>
  </si>
  <si>
    <t>Intitulé du contrat de mise en œuvre</t>
  </si>
  <si>
    <t>IDENTIFICATION DES CONTRATS DE MISE EN ŒUVRE</t>
  </si>
  <si>
    <t>Type de procédure de consultation à suivre</t>
  </si>
  <si>
    <t>Délai limite remise candidatures</t>
  </si>
  <si>
    <t>Délai limite de remise des offres</t>
  </si>
  <si>
    <t>Nombre de jours de retard prévisionnels par rapport à la date d'entrée en vigueur souhaitée</t>
  </si>
  <si>
    <r>
      <t xml:space="preserve">Montant estimatif maximum
du contrat 
en </t>
    </r>
    <r>
      <rPr>
        <u/>
        <sz val="12"/>
        <rFont val="Calibri"/>
        <family val="2"/>
        <scheme val="minor"/>
      </rPr>
      <t>€uros HT</t>
    </r>
  </si>
  <si>
    <t>Date fin projet</t>
  </si>
  <si>
    <t>date:</t>
  </si>
  <si>
    <t>Version du PPC :</t>
  </si>
  <si>
    <t>Lieu 
d'exécution 
(pays &amp; ville)</t>
  </si>
  <si>
    <t>PROJET DE COOPERATION :</t>
  </si>
  <si>
    <t>Fournitures</t>
  </si>
  <si>
    <t>Contrat confidentiel</t>
  </si>
  <si>
    <t>Pays 
d'exécution ou de livraison</t>
  </si>
  <si>
    <t>Mali</t>
  </si>
  <si>
    <t>Date prévisionnelle de lancement de la procédure</t>
  </si>
  <si>
    <t>CBME</t>
  </si>
  <si>
    <t>Pays</t>
  </si>
  <si>
    <t>Afghanistan</t>
  </si>
  <si>
    <t>Afrique du Sud</t>
  </si>
  <si>
    <t>Albanie</t>
  </si>
  <si>
    <t>Algérie</t>
  </si>
  <si>
    <t>Allemagne</t>
  </si>
  <si>
    <t>Andorra</t>
  </si>
  <si>
    <t>Angola</t>
  </si>
  <si>
    <t>Anguilla</t>
  </si>
  <si>
    <t>Antarctique</t>
  </si>
  <si>
    <t>Antigua et Barbuda</t>
  </si>
  <si>
    <t>Arabie Saoudite</t>
  </si>
  <si>
    <t>Argentine</t>
  </si>
  <si>
    <t>Arménie</t>
  </si>
  <si>
    <t>Aruba</t>
  </si>
  <si>
    <t>Australie</t>
  </si>
  <si>
    <t>Autriche</t>
  </si>
  <si>
    <t>Azerbaïdjan</t>
  </si>
  <si>
    <t>Bahamas</t>
  </si>
  <si>
    <t>Bahreïn</t>
  </si>
  <si>
    <t>Bangladesh</t>
  </si>
  <si>
    <t>Barbade</t>
  </si>
  <si>
    <t>Belgique</t>
  </si>
  <si>
    <t>Belize</t>
  </si>
  <si>
    <t>Bénin</t>
  </si>
  <si>
    <t>Bermudes</t>
  </si>
  <si>
    <t>Bhoutan</t>
  </si>
  <si>
    <t>Biélorussie</t>
  </si>
  <si>
    <t>Bolivie</t>
  </si>
  <si>
    <t>Bosnie-Herzégovine</t>
  </si>
  <si>
    <t>Botswana</t>
  </si>
  <si>
    <t>Brésil</t>
  </si>
  <si>
    <t>British Virgin Islands</t>
  </si>
  <si>
    <t>Brunéi Darussalam</t>
  </si>
  <si>
    <t>Bulgarie</t>
  </si>
  <si>
    <t>Burkina Faso</t>
  </si>
  <si>
    <t>Burundi</t>
  </si>
  <si>
    <t>Cambodge</t>
  </si>
  <si>
    <t>Cameroun</t>
  </si>
  <si>
    <t>Canada</t>
  </si>
  <si>
    <t>Cap-Vert</t>
  </si>
  <si>
    <t>Chili</t>
  </si>
  <si>
    <t>Chine</t>
  </si>
  <si>
    <t>Chypre</t>
  </si>
  <si>
    <t>Colombie</t>
  </si>
  <si>
    <t>Comores</t>
  </si>
  <si>
    <t>Corée, République Populaire Démocratique De</t>
  </si>
  <si>
    <t>Corée, République De</t>
  </si>
  <si>
    <t>Costa Rica</t>
  </si>
  <si>
    <t>Côte d'Ivoire</t>
  </si>
  <si>
    <t>Croatie</t>
  </si>
  <si>
    <t>Cuba</t>
  </si>
  <si>
    <t>Danemark</t>
  </si>
  <si>
    <t>Djibouti</t>
  </si>
  <si>
    <t>Dominique</t>
  </si>
  <si>
    <t>Egypte</t>
  </si>
  <si>
    <t>Emirats Arabes Unis</t>
  </si>
  <si>
    <t>Equateur</t>
  </si>
  <si>
    <t>Erythrée</t>
  </si>
  <si>
    <t>Espagne</t>
  </si>
  <si>
    <t>Estonie</t>
  </si>
  <si>
    <t>Swaziland</t>
  </si>
  <si>
    <t>Etats-Unis</t>
  </si>
  <si>
    <t>Ethiopie</t>
  </si>
  <si>
    <t>Fidji</t>
  </si>
  <si>
    <t>Finlande</t>
  </si>
  <si>
    <t>France</t>
  </si>
  <si>
    <t>Gabon</t>
  </si>
  <si>
    <t>Gambie</t>
  </si>
  <si>
    <t>Géorgie</t>
  </si>
  <si>
    <t>Ghana</t>
  </si>
  <si>
    <t>Gibraltar</t>
  </si>
  <si>
    <t>Grèce</t>
  </si>
  <si>
    <t>Grenade</t>
  </si>
  <si>
    <t>Groenland</t>
  </si>
  <si>
    <t>Guadeloupe</t>
  </si>
  <si>
    <t>Guam</t>
  </si>
  <si>
    <t>Guatemala</t>
  </si>
  <si>
    <t>Guernesey</t>
  </si>
  <si>
    <t>Guinée</t>
  </si>
  <si>
    <t>Guinée équatoriale</t>
  </si>
  <si>
    <t>Guinée-Bissau</t>
  </si>
  <si>
    <t>GUYANA</t>
  </si>
  <si>
    <t>Guyane Française</t>
  </si>
  <si>
    <t>Haïti</t>
  </si>
  <si>
    <t>Honduras</t>
  </si>
  <si>
    <t>Hong-Kong</t>
  </si>
  <si>
    <t>Hongrie</t>
  </si>
  <si>
    <t>Île Bouvet</t>
  </si>
  <si>
    <t>Île Christmas</t>
  </si>
  <si>
    <t>Ile de Man</t>
  </si>
  <si>
    <t>Île Norfolk</t>
  </si>
  <si>
    <t>Îles Åland</t>
  </si>
  <si>
    <t>Iles Cayman</t>
  </si>
  <si>
    <t>Îles Cocos</t>
  </si>
  <si>
    <t>Iles Cook</t>
  </si>
  <si>
    <t>Îles Falkland</t>
  </si>
  <si>
    <t>Îles Féroé</t>
  </si>
  <si>
    <t>Îles Heard-et-MacDonald</t>
  </si>
  <si>
    <t>Îles Mariannes du Nord</t>
  </si>
  <si>
    <t>Iles  Marshall</t>
  </si>
  <si>
    <t>Îles mineures éloignées des États-Unis</t>
  </si>
  <si>
    <t>Salomon, Îles</t>
  </si>
  <si>
    <t>Îles Turques-et-Caïques</t>
  </si>
  <si>
    <t>Îles Vierges américaines</t>
  </si>
  <si>
    <t>Inde</t>
  </si>
  <si>
    <t>Indonésie</t>
  </si>
  <si>
    <t>Iraq</t>
  </si>
  <si>
    <t>Iran, République Islamique D'</t>
  </si>
  <si>
    <t>Irlande</t>
  </si>
  <si>
    <t>Islande</t>
  </si>
  <si>
    <t>Israël</t>
  </si>
  <si>
    <t>Italie</t>
  </si>
  <si>
    <t>Jamaïque</t>
  </si>
  <si>
    <t>Japon</t>
  </si>
  <si>
    <t>Jersey</t>
  </si>
  <si>
    <t>Jordanie</t>
  </si>
  <si>
    <t>Kazakhstan</t>
  </si>
  <si>
    <t>Kenya</t>
  </si>
  <si>
    <t>Kirghizistan</t>
  </si>
  <si>
    <t>Kiribati</t>
  </si>
  <si>
    <t>Koweït</t>
  </si>
  <si>
    <t>Lao, République Démocratique Populaire</t>
  </si>
  <si>
    <t>Lesotho</t>
  </si>
  <si>
    <t>Lettonie</t>
  </si>
  <si>
    <t>Liban</t>
  </si>
  <si>
    <t>Libéria</t>
  </si>
  <si>
    <t>Libye</t>
  </si>
  <si>
    <t>Liechtenstein</t>
  </si>
  <si>
    <t>République de Lituanie</t>
  </si>
  <si>
    <t>Luxembourg</t>
  </si>
  <si>
    <t>Macao</t>
  </si>
  <si>
    <t>Macédoine</t>
  </si>
  <si>
    <t>Madagascar</t>
  </si>
  <si>
    <t>Malaisie</t>
  </si>
  <si>
    <t>Malawi</t>
  </si>
  <si>
    <t>Maldives</t>
  </si>
  <si>
    <t>Malte</t>
  </si>
  <si>
    <t>Maroc</t>
  </si>
  <si>
    <t>Martinique</t>
  </si>
  <si>
    <t>Maurice (île)</t>
  </si>
  <si>
    <t>Mauritanie</t>
  </si>
  <si>
    <t>Mayotte</t>
  </si>
  <si>
    <t>Mexique</t>
  </si>
  <si>
    <t>Etats Fédérés de Micronésie</t>
  </si>
  <si>
    <t>Moldavie</t>
  </si>
  <si>
    <t>Principauté de Monaco</t>
  </si>
  <si>
    <t>Mongolie</t>
  </si>
  <si>
    <t>Monténégro</t>
  </si>
  <si>
    <t>Montserrat</t>
  </si>
  <si>
    <t>Mozambique</t>
  </si>
  <si>
    <t>Myanmar</t>
  </si>
  <si>
    <t>Namibie</t>
  </si>
  <si>
    <t>Nauru</t>
  </si>
  <si>
    <t>Népal</t>
  </si>
  <si>
    <t>Nicaragua</t>
  </si>
  <si>
    <t>Niger</t>
  </si>
  <si>
    <t>Nigéria</t>
  </si>
  <si>
    <t>Niue</t>
  </si>
  <si>
    <t>Norvège</t>
  </si>
  <si>
    <t>Nouvelle-Calédonie</t>
  </si>
  <si>
    <t>Nouvelle-Zélande</t>
  </si>
  <si>
    <t>Oman</t>
  </si>
  <si>
    <t>Ouganda</t>
  </si>
  <si>
    <t>Ouzbékistan</t>
  </si>
  <si>
    <t>Pakistan</t>
  </si>
  <si>
    <t>Palaos</t>
  </si>
  <si>
    <t>Palestine</t>
  </si>
  <si>
    <t>Panama</t>
  </si>
  <si>
    <t>Papouasie-Nouvelle-Guinée</t>
  </si>
  <si>
    <t>Paraguay</t>
  </si>
  <si>
    <t>Pays-Bas</t>
  </si>
  <si>
    <t>Pérou</t>
  </si>
  <si>
    <t>Philippines</t>
  </si>
  <si>
    <t>Pitcairn</t>
  </si>
  <si>
    <t>Pologne</t>
  </si>
  <si>
    <t>Polynésie française</t>
  </si>
  <si>
    <t>Portugal</t>
  </si>
  <si>
    <t>Porto Rico</t>
  </si>
  <si>
    <t>Qatar</t>
  </si>
  <si>
    <t>Congo, République Démocratique du</t>
  </si>
  <si>
    <t>Dominicaine, République</t>
  </si>
  <si>
    <t>Congo, République du</t>
  </si>
  <si>
    <t>Kosovo</t>
  </si>
  <si>
    <t>Tchèque, République</t>
  </si>
  <si>
    <t>Réunion</t>
  </si>
  <si>
    <t>Roumanie</t>
  </si>
  <si>
    <t>Royaume-Uni</t>
  </si>
  <si>
    <t>Russie, Fédération De</t>
  </si>
  <si>
    <t>Rwanda</t>
  </si>
  <si>
    <t>Sahara Occidental</t>
  </si>
  <si>
    <t>Saint-Barthélemy</t>
  </si>
  <si>
    <t>Sainte-Hélène</t>
  </si>
  <si>
    <t>Sainte-Lucie</t>
  </si>
  <si>
    <t>Saint-Kitts-Et-Nevis</t>
  </si>
  <si>
    <t>Saint-Marin</t>
  </si>
  <si>
    <t>Saint-Martin (partie française)</t>
  </si>
  <si>
    <t>Saint-Martin (partie néerlandaise)</t>
  </si>
  <si>
    <t>Saint-Pierre-et-Miquelon</t>
  </si>
  <si>
    <t>Saint-Siège (État de la Cité Du Vatican)</t>
  </si>
  <si>
    <t>Saint-Vincent-Et-les Grenadines</t>
  </si>
  <si>
    <t>El Salvador</t>
  </si>
  <si>
    <t>Samoa</t>
  </si>
  <si>
    <t>Samoa américaines</t>
  </si>
  <si>
    <t>Sao Tomé-Et-Principe</t>
  </si>
  <si>
    <t>Sénégal</t>
  </si>
  <si>
    <t>Serbie</t>
  </si>
  <si>
    <t>Seychelles</t>
  </si>
  <si>
    <t>Sierra Leone</t>
  </si>
  <si>
    <t>Singapour</t>
  </si>
  <si>
    <t>Slovaquie</t>
  </si>
  <si>
    <t>Slovénie</t>
  </si>
  <si>
    <t>Somalie</t>
  </si>
  <si>
    <t>Soudan</t>
  </si>
  <si>
    <t>Sri Lanka</t>
  </si>
  <si>
    <t>Sud-Soudan</t>
  </si>
  <si>
    <t>Suède</t>
  </si>
  <si>
    <t>Suisse</t>
  </si>
  <si>
    <t>Suriname</t>
  </si>
  <si>
    <t>Svalbard et Jan Mayen</t>
  </si>
  <si>
    <t>Syrienne, République Arabe</t>
  </si>
  <si>
    <t>Tadjikistan</t>
  </si>
  <si>
    <t>Taïwan, Province de Chine</t>
  </si>
  <si>
    <t>Tanzanie, République-Unie De</t>
  </si>
  <si>
    <t>Tchad</t>
  </si>
  <si>
    <t>Terres australes et antarctiques françaises</t>
  </si>
  <si>
    <t>Territoire britannique de l’Océan Indien</t>
  </si>
  <si>
    <t>Thaïlande</t>
  </si>
  <si>
    <t>Timor leste (Timor) Oriental</t>
  </si>
  <si>
    <t>Togo</t>
  </si>
  <si>
    <t>Tokelau</t>
  </si>
  <si>
    <t>Tonga</t>
  </si>
  <si>
    <t>Trinité-Et-Tobago</t>
  </si>
  <si>
    <t>Tunisie</t>
  </si>
  <si>
    <t>Turkménistan</t>
  </si>
  <si>
    <t>Turquie</t>
  </si>
  <si>
    <t>Tuvalu</t>
  </si>
  <si>
    <t>Ukraine</t>
  </si>
  <si>
    <t>Uruguay</t>
  </si>
  <si>
    <t>Vanuatu</t>
  </si>
  <si>
    <t>Venezuela, République Bolivarienne Du</t>
  </si>
  <si>
    <t>Viêt Nam</t>
  </si>
  <si>
    <t>Wallis et Futuna</t>
  </si>
  <si>
    <t>Yémen</t>
  </si>
  <si>
    <t>Zambie</t>
  </si>
  <si>
    <t>Zimbabwe</t>
  </si>
  <si>
    <t>Multi-Pays Afrique du Nord</t>
  </si>
  <si>
    <t>Multi-Pays Afrique - Grand Sahel</t>
  </si>
  <si>
    <t>Multi-Pays Afrique - Golfe de Guinée</t>
  </si>
  <si>
    <t>Multi-Pays Afrique centrale</t>
  </si>
  <si>
    <t>Multi-Pays Afrique de l'Est</t>
  </si>
  <si>
    <t>Multi-Pays Afrique australe</t>
  </si>
  <si>
    <t>Multi-Pays Océan indien</t>
  </si>
  <si>
    <t>Multi-Pays Multi régions Afrique</t>
  </si>
  <si>
    <t>Multi-Pays Moyen-Orient</t>
  </si>
  <si>
    <t>Multi-Pays Pays du golfe</t>
  </si>
  <si>
    <t>Multi-Pays Multi régions Moyen-Orient</t>
  </si>
  <si>
    <t>Multi-Pays Amérique du Nord</t>
  </si>
  <si>
    <t>Multi-Pays Amérique centrale</t>
  </si>
  <si>
    <t>Multi-Pays Amérique - Andes</t>
  </si>
  <si>
    <t>Multi-Pays Amérique - Brésil Cône Sud</t>
  </si>
  <si>
    <t>Multi-Pays Océan Atlantique</t>
  </si>
  <si>
    <t>Multi-Pays Multi régions Amérique</t>
  </si>
  <si>
    <t>Multi-Pays Asie du Sud</t>
  </si>
  <si>
    <t>Multi-Pays Asie du Sud-Est</t>
  </si>
  <si>
    <t>Multi-Pays Asie - Chine Mongolie</t>
  </si>
  <si>
    <t>Multi-Pays Asie - autres pays</t>
  </si>
  <si>
    <t>Multi-Pays Océan Pacifique</t>
  </si>
  <si>
    <t>Multi-Pays Multi régions Asie</t>
  </si>
  <si>
    <t>Multi-Pays Eurasie</t>
  </si>
  <si>
    <t>Multi-Pays Eurasie - Balkans</t>
  </si>
  <si>
    <t>Multi-Pays Multi régions Eurasie</t>
  </si>
  <si>
    <t>Multi-Pays Europe</t>
  </si>
  <si>
    <t>Multi-Pays / Multi-zones</t>
  </si>
  <si>
    <t>Validation attribution (Comité d'évaluation  ou ANO Final)</t>
  </si>
  <si>
    <t>P:\commun\DO\8. Projets - dossiers de travail - partage DO\8. PPC projets</t>
  </si>
  <si>
    <t>Projet de coopération</t>
  </si>
  <si>
    <t>PLAN DE PASSATION DE CONTRATS</t>
  </si>
  <si>
    <t>EDI</t>
  </si>
  <si>
    <t>GEO</t>
  </si>
  <si>
    <t>GOUV</t>
  </si>
  <si>
    <t>Convention jumelage</t>
  </si>
  <si>
    <t>Système d'acquisition dynamique (SAD)</t>
  </si>
  <si>
    <t>Sponsoring</t>
  </si>
  <si>
    <t>Appel à projets restreint (subvention)</t>
  </si>
  <si>
    <t>Appel à projets ouvert (subvention)</t>
  </si>
  <si>
    <t>Centrafrique (République de)</t>
  </si>
  <si>
    <t>CUMUL</t>
  </si>
  <si>
    <r>
      <t xml:space="preserve">LE PPC EST A DÉPOSER DANS LE DOSSIER </t>
    </r>
    <r>
      <rPr>
        <b/>
        <sz val="18"/>
        <rFont val="Calibri"/>
        <family val="2"/>
        <scheme val="minor"/>
      </rPr>
      <t>A L'EMPLACEMENT SUIVANT :</t>
    </r>
  </si>
  <si>
    <t>Achat réglementé</t>
  </si>
  <si>
    <t>NEW</t>
  </si>
  <si>
    <t>Type de contrat</t>
  </si>
  <si>
    <t>Catégorie de besoin</t>
  </si>
  <si>
    <t>Sous-catégorie de besoin</t>
  </si>
  <si>
    <t>Non</t>
  </si>
  <si>
    <t>Produits pharmaceutiques</t>
  </si>
  <si>
    <t>Biens stratégiques ou à double usage</t>
  </si>
  <si>
    <t>à vérifier</t>
  </si>
  <si>
    <t>Autre type de contrat</t>
  </si>
  <si>
    <t>Bail locatif</t>
  </si>
  <si>
    <t>Convention de coopération</t>
  </si>
  <si>
    <t>Convention de financement</t>
  </si>
  <si>
    <t>CPS Expertise individuelle</t>
  </si>
  <si>
    <t>Marché subséquent</t>
  </si>
  <si>
    <t>MoU</t>
  </si>
  <si>
    <t>MoU avec transfert financier</t>
  </si>
  <si>
    <t>Bon de commande (rattaché AC)</t>
  </si>
  <si>
    <t>Subvention subséquente</t>
  </si>
  <si>
    <t>ANO Lancement procédure Publication avis</t>
  </si>
  <si>
    <t>ANO
 Liste restreinte</t>
  </si>
  <si>
    <t>Négociation ou mise au point</t>
  </si>
  <si>
    <t>Guichet (subvention)</t>
  </si>
  <si>
    <t>Non applicable</t>
  </si>
  <si>
    <t>Consultation restreinte sans publication (subvention)</t>
  </si>
  <si>
    <t>N/A</t>
  </si>
  <si>
    <r>
      <t xml:space="preserve">Montant estimatif maximum du contrat en </t>
    </r>
    <r>
      <rPr>
        <u/>
        <sz val="9"/>
        <rFont val="Calibri"/>
        <family val="2"/>
        <scheme val="minor"/>
      </rPr>
      <t>€uros HT</t>
    </r>
  </si>
  <si>
    <r>
      <rPr>
        <sz val="12"/>
        <color rgb="FFFF0000"/>
        <rFont val="Calibri"/>
        <family val="2"/>
        <scheme val="minor"/>
      </rPr>
      <t xml:space="preserve">(optionnelle) </t>
    </r>
    <r>
      <rPr>
        <sz val="12"/>
        <rFont val="Calibri"/>
        <family val="2"/>
        <scheme val="minor"/>
      </rPr>
      <t xml:space="preserve">Validation DAJ : </t>
    </r>
  </si>
  <si>
    <t>Oui</t>
  </si>
  <si>
    <r>
      <t>Département 
(</t>
    </r>
    <r>
      <rPr>
        <i/>
        <sz val="8"/>
        <rFont val="Calibri"/>
        <family val="2"/>
        <scheme val="minor"/>
      </rPr>
      <t>automatique</t>
    </r>
    <r>
      <rPr>
        <sz val="8"/>
        <rFont val="Calibri"/>
        <family val="2"/>
        <scheme val="minor"/>
      </rPr>
      <t>)</t>
    </r>
  </si>
  <si>
    <r>
      <t>Code projet 
(</t>
    </r>
    <r>
      <rPr>
        <i/>
        <sz val="8"/>
        <rFont val="Calibri"/>
        <family val="2"/>
        <scheme val="minor"/>
      </rPr>
      <t>automatique</t>
    </r>
    <r>
      <rPr>
        <sz val="8"/>
        <rFont val="Calibri"/>
        <family val="2"/>
        <scheme val="minor"/>
      </rPr>
      <t>)</t>
    </r>
  </si>
  <si>
    <r>
      <rPr>
        <b/>
        <u/>
        <sz val="18"/>
        <color rgb="FF0070C0"/>
        <rFont val="Calibri"/>
        <family val="2"/>
        <scheme val="minor"/>
      </rPr>
      <t>NE PAS INSERER OU SUPPRIMER DE LIGNES DANS L'ONGLET PPC à compléter.
SI NÉCESSAIRE : EFFACER LES DONNÉES DES COLONNES BLEUES PUIS APPLIQUER UN TRI CROISSANT OU DECROISSANT DANS LA COLONNE BLEUE SOUHAITÉE.</t>
    </r>
    <r>
      <rPr>
        <b/>
        <u/>
        <sz val="18"/>
        <color rgb="FFFF0000"/>
        <rFont val="Calibri"/>
        <family val="2"/>
        <scheme val="minor"/>
      </rPr>
      <t xml:space="preserve">
LE FORMAT DU PLAN DE PASSATION DE CONTRATS NE DOIT PAS ÊTRE MODIFIE AFIN DE PERMETTRE LE BON FONCTIONNEMENT DES MACROS ET LA PUBLICATION AMONT DES DONNÉES ESSENTIELLES SUR LE SITE DE L'AFD. 
</t>
    </r>
  </si>
  <si>
    <t>Services</t>
  </si>
  <si>
    <t>Travaux</t>
  </si>
  <si>
    <t>Assistance à maîtrise d'ouvrage TIC</t>
  </si>
  <si>
    <t>FOU</t>
  </si>
  <si>
    <t>FOU-01</t>
  </si>
  <si>
    <t>Produits agricoles, de l'élevage, de la pêche, de la sylviculture et produits connexes</t>
  </si>
  <si>
    <t>FOU-02</t>
  </si>
  <si>
    <t>Produits pétroliers, carburants, combustibles, électricité et autres sources d'énergie</t>
  </si>
  <si>
    <t>FOU-03</t>
  </si>
  <si>
    <t>Produits alimentaires, boissons, tabac et produits connexes</t>
  </si>
  <si>
    <t>FOU-04</t>
  </si>
  <si>
    <t>Brochures, dépliants, outils de communication imprimés</t>
  </si>
  <si>
    <t>FOU-05</t>
  </si>
  <si>
    <t>Publications / journaux / revues spécialisées</t>
  </si>
  <si>
    <t>FOU-06</t>
  </si>
  <si>
    <t>Fournitures et consommables de bureau</t>
  </si>
  <si>
    <t>FOU-07</t>
  </si>
  <si>
    <t>Machines, appareils, équipements et consommables électriques, éclairage</t>
  </si>
  <si>
    <t>FOU-08</t>
  </si>
  <si>
    <t>Equipements de communication, de télécommunication et équipements connexes</t>
  </si>
  <si>
    <t>FOU-09</t>
  </si>
  <si>
    <t>Matériels médicaux, pharmaceutiques et équipements de laboratoire</t>
  </si>
  <si>
    <t>FOU-10</t>
  </si>
  <si>
    <t>Autres équipements de transport</t>
  </si>
  <si>
    <t>FOU-11</t>
  </si>
  <si>
    <t>Voitures et Camions</t>
  </si>
  <si>
    <t>FOU-12</t>
  </si>
  <si>
    <t>Motos et autres engins 2 roues</t>
  </si>
  <si>
    <t>FOU-13</t>
  </si>
  <si>
    <t>Avions et autres matériels volants</t>
  </si>
  <si>
    <t>FOU-14</t>
  </si>
  <si>
    <t>FOU-15</t>
  </si>
  <si>
    <t>Equipement de protection et matériels à double usage</t>
  </si>
  <si>
    <t>FOU-16</t>
  </si>
  <si>
    <t>Meubles et autres équipements mobiliers</t>
  </si>
  <si>
    <t>FOU-17</t>
  </si>
  <si>
    <t>FOU-18</t>
  </si>
  <si>
    <t>Autres fournitures</t>
  </si>
  <si>
    <t>SER</t>
  </si>
  <si>
    <t>SER-01</t>
  </si>
  <si>
    <t>SER-02</t>
  </si>
  <si>
    <t>Services de réparation et d'entretien de véhicules et d'équipements associés et services connexes</t>
  </si>
  <si>
    <t>SER-03</t>
  </si>
  <si>
    <t>Autres services de réparation et d'entretien</t>
  </si>
  <si>
    <t>SER-04</t>
  </si>
  <si>
    <t>Services d'hôtellerie, de restauration et de traiteur</t>
  </si>
  <si>
    <t>SER-05</t>
  </si>
  <si>
    <t>Services de transport routier</t>
  </si>
  <si>
    <t>SER-06</t>
  </si>
  <si>
    <t>Location de voitures particulières (avec ou sans chauffeur)</t>
  </si>
  <si>
    <t>SER-07</t>
  </si>
  <si>
    <t>Opérations de transport maritime</t>
  </si>
  <si>
    <t>SER-08</t>
  </si>
  <si>
    <t>Services de manutention, d'entreposage et de stockage</t>
  </si>
  <si>
    <t>SER-09</t>
  </si>
  <si>
    <t>Services des postes et porteurs courrier</t>
  </si>
  <si>
    <t>SER-10</t>
  </si>
  <si>
    <t>SER-11</t>
  </si>
  <si>
    <t>Service de transitaire</t>
  </si>
  <si>
    <t>SER-12</t>
  </si>
  <si>
    <t>Services financiers et d'assurance</t>
  </si>
  <si>
    <t>SER-13</t>
  </si>
  <si>
    <t>Service de nettoyage de bâtiment</t>
  </si>
  <si>
    <t>SER-14</t>
  </si>
  <si>
    <t>Service de location de biens immobiliers (terrains, immeubles, etc.), de courtage et charges locatives connexes</t>
  </si>
  <si>
    <t>SER-15</t>
  </si>
  <si>
    <t>Service de gardiennage et prestation d'accueil</t>
  </si>
  <si>
    <t>SER-16</t>
  </si>
  <si>
    <t>Service de traduction</t>
  </si>
  <si>
    <t>SER-17</t>
  </si>
  <si>
    <t>SER-18</t>
  </si>
  <si>
    <t>Autres services</t>
  </si>
  <si>
    <t>PRI</t>
  </si>
  <si>
    <t>PRI-01</t>
  </si>
  <si>
    <t>Mission d'expertise santé</t>
  </si>
  <si>
    <t>PRI-02</t>
  </si>
  <si>
    <t>Mission d'expertise gouvernance démocratique, droits humains et migration</t>
  </si>
  <si>
    <t>PRI-03</t>
  </si>
  <si>
    <t>Mission d'expertise technique sécurité, stabilité, sureté</t>
  </si>
  <si>
    <t>PRI-04</t>
  </si>
  <si>
    <t>Mission d'expertise technique urbanisme</t>
  </si>
  <si>
    <t>PRI-05</t>
  </si>
  <si>
    <t>Mission d'expertise technique agriculture</t>
  </si>
  <si>
    <t>PRI-06</t>
  </si>
  <si>
    <t>Mission d'expertise ingénierie climat</t>
  </si>
  <si>
    <t>PRI-07</t>
  </si>
  <si>
    <t>Mission d'expertise en politique publique d'éducation et formation pro</t>
  </si>
  <si>
    <t>PRI-08</t>
  </si>
  <si>
    <t>Mission d'expertise technique protection civile</t>
  </si>
  <si>
    <t>PRI-09</t>
  </si>
  <si>
    <t>Mission d'expertise en développement économique</t>
  </si>
  <si>
    <t>PRI-10</t>
  </si>
  <si>
    <t>Mission d'expertise technique finances publiques et fiscalité</t>
  </si>
  <si>
    <t>PRI-11</t>
  </si>
  <si>
    <t>Mission d'expertise en suivi évaluation de projet</t>
  </si>
  <si>
    <t>PRI-12</t>
  </si>
  <si>
    <t>Mission d'audit conseil organisation/gouvernance</t>
  </si>
  <si>
    <t>PRI-13</t>
  </si>
  <si>
    <t>Mission d'audit financier</t>
  </si>
  <si>
    <t>PRI-14</t>
  </si>
  <si>
    <t>Mission d'expertise en ingénierie de projet</t>
  </si>
  <si>
    <t>PRI-15</t>
  </si>
  <si>
    <t>Service d'opération de communication</t>
  </si>
  <si>
    <t>PRI-16</t>
  </si>
  <si>
    <t>Service de représentation juridique</t>
  </si>
  <si>
    <t>PRI-17</t>
  </si>
  <si>
    <t>Service de conseil juridique</t>
  </si>
  <si>
    <t>PRI-18</t>
  </si>
  <si>
    <t>Mission d’expertise protection sociale</t>
  </si>
  <si>
    <t>PRI-19</t>
  </si>
  <si>
    <t>Mission d’expertise couverture maladie</t>
  </si>
  <si>
    <t>TIC</t>
  </si>
  <si>
    <t>TIC-01</t>
  </si>
  <si>
    <t>TIC-02</t>
  </si>
  <si>
    <t>Matériels informatiques (hardware)</t>
  </si>
  <si>
    <t>TIC-03</t>
  </si>
  <si>
    <t>Développement et intégration de site web, de logiciel et de système d'information</t>
  </si>
  <si>
    <t>TIC-04</t>
  </si>
  <si>
    <t>Logiciels sur étagère (progiciel)</t>
  </si>
  <si>
    <t>TIC-05</t>
  </si>
  <si>
    <t>Services de maintenance et réparation de matériel informatique</t>
  </si>
  <si>
    <t>TIC-06</t>
  </si>
  <si>
    <t>Services de maintenance de logiciels et de systèmes d'information</t>
  </si>
  <si>
    <t>TRA</t>
  </si>
  <si>
    <t>TRA-01</t>
  </si>
  <si>
    <t>Assistance à maîtrise d'ouvrage Travaux</t>
  </si>
  <si>
    <t>TRA-02</t>
  </si>
  <si>
    <t>Service de maîtrise d'œuvre, d'ingénierie civile ou d'architecte</t>
  </si>
  <si>
    <t>TRA-03</t>
  </si>
  <si>
    <t>Travaux de construction de bâtiments</t>
  </si>
  <si>
    <t>TRA-04</t>
  </si>
  <si>
    <t>Remise en état de bâtiments dégradés</t>
  </si>
  <si>
    <t>TRA-05</t>
  </si>
  <si>
    <t>TRA-06</t>
  </si>
  <si>
    <t>Autres travaux</t>
  </si>
  <si>
    <t>SUB</t>
  </si>
  <si>
    <t>CON</t>
  </si>
  <si>
    <t>EPP</t>
  </si>
  <si>
    <t>SPO</t>
  </si>
  <si>
    <t>Code Catégorie de besoin</t>
  </si>
  <si>
    <t>Code Sous-catégorie de besoin</t>
  </si>
  <si>
    <t>Organisation de séminaire et évènementiel</t>
  </si>
  <si>
    <t>Voyagiste / billetterie</t>
  </si>
  <si>
    <t>Service d'interprétariat</t>
  </si>
  <si>
    <t>Travaux de transformation ou d'extension de bâtiments</t>
  </si>
  <si>
    <t>Accord de consortium</t>
  </si>
  <si>
    <t>Equipement de sécurité, de lutte contre l'incendie, de police et de défense</t>
  </si>
  <si>
    <t>Matériaux et structures de construction, produits auxiliaires pour la construction</t>
  </si>
  <si>
    <t>-</t>
  </si>
  <si>
    <r>
      <t xml:space="preserve">Dans le cadre d'un projet de coopération en gestion déléguée ou sur subvention, un plan de passation de contrat doit être préparé afin d'anticiper la mise en œuvre des procédures de passation de contrat et de permettre la publication amont des informations essentielles sur le site de l'AFD (onglet Publication amont (automatique). 
Lorsqu'un projet prévoit un important volet de contrats de mise en œuvre (achat ou subvention), il est également recommandé d'établir une première version du plan de passation dès le début de l'élaboration de l'offre pour le bailleur.
Indication d'utilisation : Les </t>
    </r>
    <r>
      <rPr>
        <b/>
        <sz val="14"/>
        <color theme="4"/>
        <rFont val="Calibri"/>
        <family val="2"/>
        <scheme val="minor"/>
      </rPr>
      <t>colonnes bleues</t>
    </r>
    <r>
      <rPr>
        <sz val="14"/>
        <rFont val="Calibri"/>
        <family val="2"/>
        <scheme val="minor"/>
      </rPr>
      <t xml:space="preserve"> sont à renseigner par le chargé/coordonnateur de projet de la DO. A partir de ces données une mise au point peut être effectuée avec le DAJ, notamment sur l'identification des types de procédures à lancer (</t>
    </r>
    <r>
      <rPr>
        <b/>
        <sz val="14"/>
        <color theme="9"/>
        <rFont val="Calibri"/>
        <family val="2"/>
        <scheme val="minor"/>
      </rPr>
      <t>colonnes oranges</t>
    </r>
    <r>
      <rPr>
        <sz val="14"/>
        <rFont val="Calibri"/>
        <family val="2"/>
        <scheme val="minor"/>
      </rPr>
      <t xml:space="preserve">). Les </t>
    </r>
    <r>
      <rPr>
        <b/>
        <sz val="14"/>
        <color theme="6"/>
        <rFont val="Calibri"/>
        <family val="2"/>
        <scheme val="minor"/>
      </rPr>
      <t xml:space="preserve">colonnes vertes </t>
    </r>
    <r>
      <rPr>
        <sz val="14"/>
        <rFont val="Calibri"/>
        <family val="2"/>
        <scheme val="minor"/>
      </rPr>
      <t xml:space="preserve">se renseignent automatiquement en fonction de la "date prévisionnelle de finalisation du dossier de consultation" et du "type de procédure à suivre". </t>
    </r>
    <r>
      <rPr>
        <sz val="14"/>
        <rFont val="Calibri"/>
        <family val="2"/>
        <scheme val="minor"/>
      </rPr>
      <t>Il est recommandé de réajuster les dates si le calendrier de la procédure couvre une période de ralentissement de l'activité (congés estivaux, mois de mai, congé de fin d'année, etc.)</t>
    </r>
  </si>
  <si>
    <t>Expertise.politique.publique</t>
  </si>
  <si>
    <t>MOU.et.autres.protocoles.d.accords</t>
  </si>
  <si>
    <t>Prestations.intellectuelles_Expertise.individuelle</t>
  </si>
  <si>
    <t>Service_Technologies.de.l.information.et.de.la.communication</t>
  </si>
  <si>
    <t>MoU avec partenaire</t>
  </si>
  <si>
    <t>Subvention partenaire</t>
  </si>
  <si>
    <t>Ligne budgétaire</t>
  </si>
  <si>
    <t>Gré à gré (&lt; 40K €HT)</t>
  </si>
  <si>
    <t>Règle des 3 devis (&lt; 40K €HT)</t>
  </si>
  <si>
    <t>Gré à gré ( ≥ 40K €HT - justification ou cas d'exclusion du Code commande publique)</t>
  </si>
  <si>
    <t>Appel d'offres Ouvert (≥ 200K €HT)</t>
  </si>
  <si>
    <t>Appel d'offres Restreint (≥ 200K €HT)</t>
  </si>
  <si>
    <t>Procédure avec Négociation (≥ 200K €HT)</t>
  </si>
  <si>
    <t>Procédure adaptée ouverte avec publication ( ≥ 40K et &lt; 100K €HT)</t>
  </si>
  <si>
    <t>Procédure adaptée ouverte avec publication ( ≥ 100K et &lt; 200K €HT)</t>
  </si>
  <si>
    <t>Procédure adaptée restreinte avec publication ( ≥ 40K et &lt; 100K €HT)</t>
  </si>
  <si>
    <t>Procédure adaptée restreinte avec publication ( ≥ 100K et &lt; 200K €HT)</t>
  </si>
  <si>
    <t>Procédure adaptée présélection 5 entreprises sans publication  ( ≥ 40K et &lt; 100K €HT)</t>
  </si>
  <si>
    <t>Procédure adaptée présélection 5 entreprises sans publication ( ≥ 100K et &lt;200K €HT)</t>
  </si>
  <si>
    <t>Attribution directe (subvention) (≥ 40K et &lt; 100K €HT)</t>
  </si>
  <si>
    <t>Attribution directe (subvention) (≤ 40K €HT)</t>
  </si>
  <si>
    <r>
      <t>Appel à CV (</t>
    </r>
    <r>
      <rPr>
        <sz val="11"/>
        <rFont val="Calibri"/>
        <family val="2"/>
      </rPr>
      <t xml:space="preserve">≥ </t>
    </r>
    <r>
      <rPr>
        <sz val="11"/>
        <rFont val="Calibri"/>
        <family val="2"/>
        <scheme val="minor"/>
      </rPr>
      <t>40K €HT)</t>
    </r>
  </si>
  <si>
    <r>
      <t>Appel à CV (&lt;</t>
    </r>
    <r>
      <rPr>
        <sz val="11"/>
        <color rgb="FFFF0000"/>
        <rFont val="Calibri"/>
        <family val="2"/>
      </rPr>
      <t xml:space="preserve"> </t>
    </r>
    <r>
      <rPr>
        <sz val="11"/>
        <color rgb="FFFF0000"/>
        <rFont val="Calibri"/>
        <family val="2"/>
        <scheme val="minor"/>
      </rPr>
      <t>40K €HT)</t>
    </r>
  </si>
  <si>
    <t>Accord-Cadre à BdC</t>
  </si>
  <si>
    <t>Accord-Cadre à MS</t>
  </si>
  <si>
    <t>Accord-Cadre mixte à BdC et MS</t>
  </si>
  <si>
    <t xml:space="preserve">Accord-Cadre EI à BdC </t>
  </si>
  <si>
    <t xml:space="preserve">Accord-Cadre EI à MS </t>
  </si>
  <si>
    <t>Accord-Cadre EI mixte à BdC et MS</t>
  </si>
  <si>
    <t>Subvention cadre</t>
  </si>
  <si>
    <t>Convention cadre de partenariat</t>
  </si>
  <si>
    <t>Appel à CV (≥ 40K €HT)</t>
  </si>
  <si>
    <t>EXEMPLE DE SUPER PROJET</t>
  </si>
  <si>
    <t>nom du projet à renseigner</t>
  </si>
  <si>
    <t>Sous-catégorie de besoin
(à saisir après la colonne "Catégorie de Besoin")</t>
  </si>
  <si>
    <t>24SANxxxx</t>
  </si>
  <si>
    <t>Equipements hôpital</t>
  </si>
  <si>
    <t>Travaux hôpital</t>
  </si>
  <si>
    <t>Super CP</t>
  </si>
  <si>
    <t>Intitulé du contrat de mise en œuvre 1</t>
  </si>
  <si>
    <t>Intitulé du contrat de mise en œuvre 2</t>
  </si>
  <si>
    <t>Intitulé du contrat de mise en œuvre 3</t>
  </si>
  <si>
    <t>DAJ_F049_v09 - Avril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</si>
</sst>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0\ &quot;€&quot;_-;\-* #,##0\ &quot;€&quot;_-;_-* &quot;-&quot;\ &quot;€&quot;_-;_-@_-"/>
    <numFmt numFmtId="44" formatCode="_-* #,##0.00\ &quot;€&quot;_-;\-* #,##0.00\ &quot;€&quot;_-;_-* &quot;-&quot;??\ &quot;€&quot;_-;_-@_-"/>
    <numFmt numFmtId="164" formatCode="[$-40C]d\-mmm\-yy;@"/>
    <numFmt numFmtId="165" formatCode="dd/mm/yy;@"/>
    <numFmt numFmtId="166" formatCode="_-* #,##0\ [$€-40C]_-;\-* #,##0\ [$€-40C]_-;_-* &quot;-&quot;??\ [$€-40C]_-;_-@_-"/>
  </numFmts>
  <fonts count="41" x14ac:knownFonts="1">
    <font>
      <sz val="10"/>
      <name val="Arial"/>
    </font>
    <font>
      <b/>
      <sz val="11"/>
      <name val="Calibri"/>
      <family val="2"/>
      <scheme val="minor"/>
    </font>
    <font>
      <sz val="11"/>
      <name val="Calibri"/>
      <family val="2"/>
      <scheme val="minor"/>
    </font>
    <font>
      <sz val="18"/>
      <name val="Calibri"/>
      <family val="2"/>
      <scheme val="minor"/>
    </font>
    <font>
      <sz val="11"/>
      <color rgb="FFFF0000"/>
      <name val="Calibri"/>
      <family val="2"/>
      <scheme val="minor"/>
    </font>
    <font>
      <sz val="10"/>
      <name val="Arial"/>
      <family val="2"/>
    </font>
    <font>
      <sz val="12"/>
      <color indexed="81"/>
      <name val="Tahoma"/>
      <family val="2"/>
    </font>
    <font>
      <b/>
      <sz val="18"/>
      <name val="Calibri"/>
      <family val="2"/>
      <scheme val="minor"/>
    </font>
    <font>
      <sz val="12"/>
      <name val="Calibri"/>
      <family val="2"/>
      <scheme val="minor"/>
    </font>
    <font>
      <sz val="10"/>
      <name val="Arial"/>
      <family val="2"/>
    </font>
    <font>
      <u/>
      <sz val="12"/>
      <name val="Calibri"/>
      <family val="2"/>
      <scheme val="minor"/>
    </font>
    <font>
      <i/>
      <sz val="12"/>
      <name val="Calibri"/>
      <family val="2"/>
      <scheme val="minor"/>
    </font>
    <font>
      <sz val="12"/>
      <color rgb="FFFF0000"/>
      <name val="Calibri"/>
      <family val="2"/>
      <scheme val="minor"/>
    </font>
    <font>
      <b/>
      <sz val="20"/>
      <name val="Arial"/>
      <family val="2"/>
    </font>
    <font>
      <b/>
      <u/>
      <sz val="20"/>
      <name val="Calibri"/>
      <family val="2"/>
      <scheme val="minor"/>
    </font>
    <font>
      <strike/>
      <sz val="11"/>
      <name val="Calibri"/>
      <family val="2"/>
      <scheme val="minor"/>
    </font>
    <font>
      <strike/>
      <sz val="11"/>
      <color rgb="FFFF0000"/>
      <name val="Calibri"/>
      <family val="2"/>
      <scheme val="minor"/>
    </font>
    <font>
      <u/>
      <sz val="10"/>
      <color theme="10"/>
      <name val="Arial"/>
      <family val="2"/>
    </font>
    <font>
      <sz val="9"/>
      <name val="Calibri"/>
      <family val="2"/>
      <scheme val="minor"/>
    </font>
    <font>
      <u/>
      <sz val="9"/>
      <name val="Calibri"/>
      <family val="2"/>
      <scheme val="minor"/>
    </font>
    <font>
      <b/>
      <sz val="14"/>
      <name val="Calibri"/>
      <family val="2"/>
      <scheme val="minor"/>
    </font>
    <font>
      <sz val="14"/>
      <name val="Calibri"/>
      <family val="2"/>
      <scheme val="minor"/>
    </font>
    <font>
      <b/>
      <u/>
      <sz val="12"/>
      <name val="Calibri"/>
      <family val="2"/>
      <scheme val="minor"/>
    </font>
    <font>
      <sz val="10"/>
      <color rgb="FFFF0000"/>
      <name val="Arial"/>
      <family val="2"/>
    </font>
    <font>
      <sz val="8"/>
      <name val="Calibri"/>
      <family val="2"/>
      <scheme val="minor"/>
    </font>
    <font>
      <i/>
      <sz val="8"/>
      <name val="Calibri"/>
      <family val="2"/>
      <scheme val="minor"/>
    </font>
    <font>
      <strike/>
      <sz val="12"/>
      <name val="Calibri"/>
      <family val="2"/>
      <scheme val="minor"/>
    </font>
    <font>
      <strike/>
      <sz val="10"/>
      <color rgb="FFFF0000"/>
      <name val="Arial"/>
      <family val="2"/>
    </font>
    <font>
      <b/>
      <strike/>
      <sz val="10"/>
      <color rgb="FFFF0000"/>
      <name val="Arial"/>
      <family val="2"/>
    </font>
    <font>
      <b/>
      <sz val="28"/>
      <name val="Calibri"/>
      <family val="2"/>
      <scheme val="minor"/>
    </font>
    <font>
      <b/>
      <sz val="18"/>
      <color rgb="FFFF0000"/>
      <name val="Calibri"/>
      <family val="2"/>
      <scheme val="minor"/>
    </font>
    <font>
      <b/>
      <u/>
      <sz val="18"/>
      <color rgb="FFFF0000"/>
      <name val="Calibri"/>
      <family val="2"/>
      <scheme val="minor"/>
    </font>
    <font>
      <b/>
      <u/>
      <sz val="18"/>
      <color rgb="FF0070C0"/>
      <name val="Calibri"/>
      <family val="2"/>
      <scheme val="minor"/>
    </font>
    <font>
      <b/>
      <sz val="14"/>
      <color theme="4"/>
      <name val="Calibri"/>
      <family val="2"/>
      <scheme val="minor"/>
    </font>
    <font>
      <b/>
      <sz val="14"/>
      <color theme="9"/>
      <name val="Calibri"/>
      <family val="2"/>
      <scheme val="minor"/>
    </font>
    <font>
      <b/>
      <sz val="14"/>
      <color theme="6"/>
      <name val="Calibri"/>
      <family val="2"/>
      <scheme val="minor"/>
    </font>
    <font>
      <b/>
      <sz val="10"/>
      <name val="Arial"/>
      <family val="2"/>
    </font>
    <font>
      <u/>
      <sz val="14"/>
      <color theme="10"/>
      <name val="Arial"/>
      <family val="2"/>
    </font>
    <font>
      <sz val="11"/>
      <name val="Calibri"/>
      <family val="2"/>
    </font>
    <font>
      <sz val="11"/>
      <color rgb="FFFF0000"/>
      <name val="Calibri"/>
      <family val="2"/>
    </font>
    <font>
      <b/>
      <sz val="28"/>
      <color rgb="FF0070C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s>
  <cellStyleXfs count="3">
    <xf numFmtId="0" fontId="0" fillId="0" borderId="0"/>
    <xf numFmtId="44" fontId="9" fillId="0" borderId="0" applyFont="0" applyFill="0" applyBorder="0" applyAlignment="0" applyProtection="0"/>
    <xf numFmtId="0" fontId="17" fillId="0" borderId="0" applyNumberFormat="0" applyFill="0" applyBorder="0" applyAlignment="0" applyProtection="0"/>
  </cellStyleXfs>
  <cellXfs count="123">
    <xf numFmtId="0" fontId="0" fillId="0" borderId="0" xfId="0"/>
    <xf numFmtId="0" fontId="2" fillId="0" borderId="0" xfId="0" applyFont="1"/>
    <xf numFmtId="0" fontId="2" fillId="0" borderId="0" xfId="0" applyFont="1" applyAlignment="1">
      <alignment horizont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11" borderId="0" xfId="0" applyFont="1" applyFill="1" applyAlignment="1">
      <alignment horizontal="right"/>
    </xf>
    <xf numFmtId="0" fontId="2" fillId="11" borderId="0" xfId="0" applyFont="1" applyFill="1"/>
    <xf numFmtId="0" fontId="2" fillId="11" borderId="0" xfId="0" applyFont="1" applyFill="1" applyAlignment="1">
      <alignment wrapText="1"/>
    </xf>
    <xf numFmtId="0" fontId="2" fillId="11" borderId="0" xfId="0" applyFont="1" applyFill="1" applyAlignment="1">
      <alignment horizontal="center"/>
    </xf>
    <xf numFmtId="0" fontId="4" fillId="11" borderId="0" xfId="0" applyFont="1" applyFill="1" applyAlignment="1">
      <alignment horizontal="center"/>
    </xf>
    <xf numFmtId="0" fontId="4" fillId="0" borderId="0" xfId="0" applyFont="1" applyAlignment="1">
      <alignment horizontal="center"/>
    </xf>
    <xf numFmtId="3" fontId="4" fillId="0" borderId="0" xfId="0" applyNumberFormat="1" applyFont="1" applyFill="1" applyAlignment="1">
      <alignment horizontal="center"/>
    </xf>
    <xf numFmtId="0" fontId="2" fillId="11" borderId="0" xfId="0" applyFont="1" applyFill="1" applyAlignment="1">
      <alignment horizontal="center" vertical="top"/>
    </xf>
    <xf numFmtId="0" fontId="2" fillId="11" borderId="0" xfId="0" applyFont="1" applyFill="1" applyAlignment="1">
      <alignment vertical="top"/>
    </xf>
    <xf numFmtId="3" fontId="4" fillId="11" borderId="0" xfId="0" applyNumberFormat="1" applyFont="1" applyFill="1" applyAlignment="1">
      <alignment horizontal="center" vertical="top"/>
    </xf>
    <xf numFmtId="0" fontId="2" fillId="0" borderId="0" xfId="0" applyFont="1" applyAlignment="1">
      <alignment vertical="top"/>
    </xf>
    <xf numFmtId="0" fontId="8" fillId="11" borderId="0" xfId="0" applyFont="1" applyFill="1"/>
    <xf numFmtId="0" fontId="8" fillId="0" borderId="0" xfId="0" applyFont="1"/>
    <xf numFmtId="0" fontId="11" fillId="11" borderId="0" xfId="0" applyFont="1" applyFill="1"/>
    <xf numFmtId="0" fontId="11" fillId="0" borderId="0" xfId="0" applyFont="1"/>
    <xf numFmtId="164" fontId="12" fillId="2" borderId="1" xfId="0" applyNumberFormat="1" applyFont="1" applyFill="1" applyBorder="1" applyAlignment="1">
      <alignment horizontal="center" vertical="center" wrapText="1"/>
    </xf>
    <xf numFmtId="0" fontId="8" fillId="11" borderId="0" xfId="0" applyFont="1" applyFill="1" applyAlignment="1">
      <alignment horizontal="right" vertical="center"/>
    </xf>
    <xf numFmtId="0" fontId="8" fillId="10" borderId="1" xfId="0" applyNumberFormat="1" applyFont="1" applyFill="1" applyBorder="1" applyAlignment="1">
      <alignment horizontal="center" vertical="center" wrapText="1"/>
    </xf>
    <xf numFmtId="0" fontId="0" fillId="11" borderId="0" xfId="0" applyFill="1"/>
    <xf numFmtId="0" fontId="13" fillId="11" borderId="0" xfId="0" applyFont="1" applyFill="1" applyAlignment="1">
      <alignment horizontal="right" vertical="center"/>
    </xf>
    <xf numFmtId="0" fontId="7" fillId="12" borderId="11" xfId="0" applyFont="1" applyFill="1" applyBorder="1" applyAlignment="1">
      <alignment vertical="top"/>
    </xf>
    <xf numFmtId="0" fontId="8" fillId="8" borderId="12" xfId="0" applyFont="1" applyFill="1" applyBorder="1" applyAlignment="1">
      <alignment horizontal="center" vertical="center" wrapText="1"/>
    </xf>
    <xf numFmtId="0" fontId="8" fillId="10" borderId="13" xfId="0" applyNumberFormat="1" applyFont="1" applyFill="1" applyBorder="1" applyAlignment="1">
      <alignment horizontal="center" vertical="center" wrapText="1"/>
    </xf>
    <xf numFmtId="0" fontId="7" fillId="12" borderId="1" xfId="0" applyFont="1" applyFill="1" applyBorder="1" applyAlignment="1">
      <alignment vertical="top"/>
    </xf>
    <xf numFmtId="0" fontId="8" fillId="8" borderId="1" xfId="0" applyFont="1" applyFill="1" applyBorder="1" applyAlignment="1">
      <alignment horizontal="center" vertical="center" wrapText="1"/>
    </xf>
    <xf numFmtId="166" fontId="8" fillId="10" borderId="1" xfId="0" applyNumberFormat="1" applyFont="1" applyFill="1" applyBorder="1" applyAlignment="1">
      <alignment horizontal="center" vertical="center" wrapText="1"/>
    </xf>
    <xf numFmtId="2" fontId="2" fillId="0" borderId="1" xfId="0" applyNumberFormat="1" applyFont="1" applyBorder="1" applyAlignment="1"/>
    <xf numFmtId="0" fontId="14" fillId="5" borderId="9" xfId="0" applyFont="1" applyFill="1" applyBorder="1" applyAlignment="1">
      <alignment horizontal="centerContinuous" vertical="center" wrapText="1"/>
    </xf>
    <xf numFmtId="0" fontId="2" fillId="5" borderId="9" xfId="0" applyFont="1" applyFill="1" applyBorder="1" applyAlignment="1">
      <alignment horizontal="center" vertical="top"/>
    </xf>
    <xf numFmtId="0" fontId="16" fillId="5" borderId="10" xfId="0" applyFont="1" applyFill="1" applyBorder="1" applyAlignment="1">
      <alignment horizontal="center" vertical="top"/>
    </xf>
    <xf numFmtId="0" fontId="16" fillId="11" borderId="0" xfId="0" applyFont="1" applyFill="1" applyAlignment="1">
      <alignment horizontal="center"/>
    </xf>
    <xf numFmtId="0" fontId="2" fillId="11" borderId="0" xfId="0" applyFont="1" applyFill="1" applyAlignment="1">
      <alignment horizontal="left" vertical="top"/>
    </xf>
    <xf numFmtId="164" fontId="18" fillId="0" borderId="1" xfId="0" applyNumberFormat="1" applyFont="1" applyFill="1" applyBorder="1" applyAlignment="1">
      <alignment horizontal="center" vertical="center" wrapText="1"/>
    </xf>
    <xf numFmtId="0" fontId="21" fillId="0" borderId="0" xfId="0" applyFont="1"/>
    <xf numFmtId="0" fontId="22" fillId="11" borderId="0" xfId="0" applyFont="1" applyFill="1" applyBorder="1" applyAlignment="1">
      <alignment wrapText="1"/>
    </xf>
    <xf numFmtId="0" fontId="8" fillId="11" borderId="0" xfId="0" applyFont="1" applyFill="1" applyAlignment="1"/>
    <xf numFmtId="0" fontId="8" fillId="11" borderId="0" xfId="0" applyFont="1" applyFill="1" applyAlignment="1">
      <alignment horizontal="right"/>
    </xf>
    <xf numFmtId="0" fontId="8" fillId="11" borderId="0" xfId="0" applyFont="1" applyFill="1" applyAlignment="1">
      <alignment horizontal="center"/>
    </xf>
    <xf numFmtId="165" fontId="8" fillId="2" borderId="1" xfId="0" applyNumberFormat="1" applyFont="1" applyFill="1" applyBorder="1" applyAlignment="1">
      <alignment horizontal="center" vertical="center" wrapText="1"/>
    </xf>
    <xf numFmtId="0" fontId="18" fillId="0" borderId="1" xfId="0" applyFont="1" applyFill="1" applyBorder="1" applyAlignment="1">
      <alignment vertical="center" wrapText="1"/>
    </xf>
    <xf numFmtId="2"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0" xfId="0" applyFont="1" applyFill="1"/>
    <xf numFmtId="0" fontId="18" fillId="6" borderId="5" xfId="0" applyFont="1" applyFill="1" applyBorder="1" applyAlignment="1">
      <alignment horizontal="center" vertical="center" wrapText="1"/>
    </xf>
    <xf numFmtId="0" fontId="18" fillId="13" borderId="5" xfId="0" applyFont="1" applyFill="1" applyBorder="1" applyAlignment="1">
      <alignment horizontal="center" vertical="center" wrapText="1"/>
    </xf>
    <xf numFmtId="0" fontId="18" fillId="14" borderId="5" xfId="0" applyFont="1" applyFill="1" applyBorder="1" applyAlignment="1">
      <alignment horizontal="center" vertical="center" wrapText="1"/>
    </xf>
    <xf numFmtId="0" fontId="24" fillId="13" borderId="5" xfId="0" applyFont="1" applyFill="1" applyBorder="1" applyAlignment="1">
      <alignment horizontal="center" vertical="center" wrapText="1"/>
    </xf>
    <xf numFmtId="164" fontId="18" fillId="2" borderId="1" xfId="0" applyNumberFormat="1" applyFont="1" applyFill="1" applyBorder="1" applyAlignment="1">
      <alignment horizontal="center" vertical="center" wrapText="1"/>
    </xf>
    <xf numFmtId="0" fontId="18" fillId="15" borderId="1" xfId="0" applyNumberFormat="1" applyFont="1" applyFill="1" applyBorder="1" applyAlignment="1">
      <alignment horizontal="center" vertical="center" wrapText="1"/>
    </xf>
    <xf numFmtId="0" fontId="15" fillId="11" borderId="0" xfId="0" applyFont="1" applyFill="1" applyAlignment="1">
      <alignment horizontal="center"/>
    </xf>
    <xf numFmtId="0" fontId="26" fillId="11" borderId="0" xfId="0" applyFont="1" applyFill="1" applyAlignment="1">
      <alignment horizontal="center"/>
    </xf>
    <xf numFmtId="0" fontId="15" fillId="0" borderId="0" xfId="0" applyFont="1" applyAlignment="1">
      <alignment horizontal="center"/>
    </xf>
    <xf numFmtId="0" fontId="27" fillId="0" borderId="0" xfId="0" applyFont="1" applyBorder="1"/>
    <xf numFmtId="0" fontId="27" fillId="0" borderId="0" xfId="0" applyFont="1" applyBorder="1" applyAlignment="1">
      <alignment wrapText="1"/>
    </xf>
    <xf numFmtId="2" fontId="2" fillId="0" borderId="2" xfId="0" applyNumberFormat="1" applyFont="1" applyBorder="1" applyAlignment="1"/>
    <xf numFmtId="0" fontId="0" fillId="0" borderId="0" xfId="0" applyBorder="1"/>
    <xf numFmtId="0" fontId="1" fillId="6" borderId="1" xfId="0" applyFont="1" applyFill="1" applyBorder="1" applyAlignment="1">
      <alignment horizontal="center" vertical="center" wrapText="1"/>
    </xf>
    <xf numFmtId="0" fontId="2" fillId="0" borderId="1" xfId="0" applyFont="1" applyBorder="1" applyAlignment="1">
      <alignment horizontal="left" wrapText="1"/>
    </xf>
    <xf numFmtId="0" fontId="2" fillId="5" borderId="1" xfId="0" applyFont="1" applyFill="1" applyBorder="1" applyAlignment="1">
      <alignment horizontal="center" vertical="center" wrapText="1"/>
    </xf>
    <xf numFmtId="2" fontId="18" fillId="2" borderId="1" xfId="0" applyNumberFormat="1" applyFont="1" applyFill="1" applyBorder="1" applyAlignment="1">
      <alignment horizontal="center" vertical="center" wrapText="1"/>
    </xf>
    <xf numFmtId="42" fontId="18" fillId="2" borderId="1" xfId="1" applyNumberFormat="1" applyFont="1" applyFill="1" applyBorder="1" applyAlignment="1">
      <alignment horizontal="center" vertical="center" wrapText="1"/>
    </xf>
    <xf numFmtId="164" fontId="18" fillId="11" borderId="1" xfId="0" applyNumberFormat="1" applyFont="1" applyFill="1" applyBorder="1" applyAlignment="1">
      <alignment horizontal="center" vertical="center" wrapText="1"/>
    </xf>
    <xf numFmtId="0" fontId="18" fillId="11" borderId="1" xfId="0" applyNumberFormat="1" applyFont="1" applyFill="1" applyBorder="1" applyAlignment="1">
      <alignment horizontal="center" vertical="center" wrapText="1"/>
    </xf>
    <xf numFmtId="0" fontId="30" fillId="11" borderId="0" xfId="0" applyFont="1" applyFill="1" applyAlignment="1">
      <alignment horizontal="left"/>
    </xf>
    <xf numFmtId="0" fontId="2" fillId="16" borderId="0" xfId="0" applyFont="1" applyFill="1" applyAlignment="1">
      <alignment horizontal="center"/>
    </xf>
    <xf numFmtId="0" fontId="5" fillId="0" borderId="1" xfId="0" applyFont="1" applyFill="1" applyBorder="1"/>
    <xf numFmtId="0" fontId="2" fillId="0" borderId="0" xfId="0" applyFont="1" applyBorder="1"/>
    <xf numFmtId="14" fontId="8" fillId="10" borderId="1" xfId="0" applyNumberFormat="1" applyFont="1" applyFill="1" applyBorder="1" applyAlignment="1">
      <alignment horizontal="center" vertical="center" wrapText="1"/>
    </xf>
    <xf numFmtId="0" fontId="1" fillId="16" borderId="2" xfId="0" applyFont="1" applyFill="1" applyBorder="1" applyAlignment="1">
      <alignment vertical="center" wrapText="1"/>
    </xf>
    <xf numFmtId="0" fontId="5" fillId="0" borderId="1" xfId="0" applyFont="1" applyFill="1" applyBorder="1" applyAlignment="1"/>
    <xf numFmtId="0" fontId="5" fillId="0" borderId="3" xfId="0" applyFont="1" applyFill="1" applyBorder="1" applyAlignment="1"/>
    <xf numFmtId="0" fontId="5" fillId="0" borderId="3" xfId="0" applyFont="1" applyBorder="1" applyAlignment="1"/>
    <xf numFmtId="0" fontId="5" fillId="0" borderId="1" xfId="0" applyFont="1" applyBorder="1" applyAlignment="1"/>
    <xf numFmtId="0" fontId="0" fillId="0" borderId="0" xfId="0" applyAlignment="1"/>
    <xf numFmtId="0" fontId="23" fillId="0" borderId="3" xfId="0" applyFont="1" applyBorder="1" applyAlignment="1"/>
    <xf numFmtId="0" fontId="1" fillId="3" borderId="1" xfId="0" applyFont="1" applyFill="1" applyBorder="1" applyAlignment="1">
      <alignment horizontal="left" vertical="center" wrapText="1"/>
    </xf>
    <xf numFmtId="0" fontId="2" fillId="0" borderId="1" xfId="0" applyFont="1" applyBorder="1" applyAlignment="1">
      <alignment horizontal="left"/>
    </xf>
    <xf numFmtId="0" fontId="2" fillId="0" borderId="2" xfId="0" applyFont="1" applyFill="1" applyBorder="1" applyAlignment="1">
      <alignment horizontal="left" wrapText="1"/>
    </xf>
    <xf numFmtId="0" fontId="0" fillId="0" borderId="0" xfId="0" applyAlignment="1">
      <alignment horizontal="left"/>
    </xf>
    <xf numFmtId="0" fontId="5" fillId="0" borderId="0" xfId="0" applyFont="1" applyAlignment="1">
      <alignment horizontal="left"/>
    </xf>
    <xf numFmtId="0" fontId="0" fillId="0" borderId="0" xfId="0" applyBorder="1" applyAlignment="1">
      <alignment horizontal="left"/>
    </xf>
    <xf numFmtId="0" fontId="36" fillId="0" borderId="0" xfId="0" applyFont="1" applyBorder="1" applyAlignment="1">
      <alignment horizontal="left"/>
    </xf>
    <xf numFmtId="0" fontId="28" fillId="0" borderId="0" xfId="0" applyFont="1" applyBorder="1" applyAlignment="1">
      <alignment horizontal="left"/>
    </xf>
    <xf numFmtId="0" fontId="5" fillId="0" borderId="0" xfId="0" applyFont="1" applyBorder="1" applyAlignment="1">
      <alignment horizontal="left"/>
    </xf>
    <xf numFmtId="0" fontId="27" fillId="0" borderId="0" xfId="0" applyFont="1" applyBorder="1" applyAlignment="1">
      <alignment horizontal="left"/>
    </xf>
    <xf numFmtId="0" fontId="37" fillId="5" borderId="8" xfId="2" applyFont="1" applyFill="1" applyBorder="1" applyAlignment="1">
      <alignment horizontal="left" vertical="center"/>
    </xf>
    <xf numFmtId="0" fontId="20" fillId="4" borderId="4" xfId="0" applyFont="1" applyFill="1" applyBorder="1" applyAlignment="1">
      <alignment vertical="top"/>
    </xf>
    <xf numFmtId="0" fontId="5" fillId="0" borderId="2" xfId="0" applyFont="1" applyFill="1" applyBorder="1" applyAlignment="1"/>
    <xf numFmtId="0" fontId="0" fillId="0" borderId="1" xfId="0" applyBorder="1" applyAlignment="1">
      <alignment horizontal="center"/>
    </xf>
    <xf numFmtId="0" fontId="20" fillId="4" borderId="2" xfId="0" applyFont="1" applyFill="1" applyBorder="1" applyAlignment="1">
      <alignment vertical="top"/>
    </xf>
    <xf numFmtId="0" fontId="20" fillId="4" borderId="3" xfId="0" applyFont="1" applyFill="1" applyBorder="1" applyAlignment="1">
      <alignment vertical="top"/>
    </xf>
    <xf numFmtId="0" fontId="4" fillId="0" borderId="1" xfId="0" applyFont="1" applyBorder="1" applyAlignment="1">
      <alignment horizontal="left" wrapText="1"/>
    </xf>
    <xf numFmtId="0" fontId="23" fillId="0" borderId="1" xfId="0" applyFont="1" applyFill="1" applyBorder="1"/>
    <xf numFmtId="0" fontId="4" fillId="5" borderId="1" xfId="0" applyFont="1" applyFill="1" applyBorder="1" applyAlignment="1">
      <alignment horizontal="center" vertical="center" wrapText="1"/>
    </xf>
    <xf numFmtId="0" fontId="21" fillId="9" borderId="18" xfId="0" applyFont="1" applyFill="1" applyBorder="1" applyAlignment="1">
      <alignment horizontal="left" vertical="top" wrapText="1"/>
    </xf>
    <xf numFmtId="0" fontId="21" fillId="9" borderId="9" xfId="0" applyFont="1" applyFill="1" applyBorder="1" applyAlignment="1">
      <alignment horizontal="left" vertical="top" wrapText="1"/>
    </xf>
    <xf numFmtId="0" fontId="7" fillId="5" borderId="6" xfId="0" applyFont="1" applyFill="1" applyBorder="1" applyAlignment="1">
      <alignment horizontal="left" vertical="center" wrapText="1"/>
    </xf>
    <xf numFmtId="0" fontId="7" fillId="5" borderId="7" xfId="0" applyFont="1" applyFill="1" applyBorder="1" applyAlignment="1">
      <alignment horizontal="left" vertical="center" wrapText="1"/>
    </xf>
    <xf numFmtId="0" fontId="7" fillId="5" borderId="14" xfId="0" applyFont="1" applyFill="1" applyBorder="1" applyAlignment="1">
      <alignment horizontal="left" vertical="center" wrapText="1"/>
    </xf>
    <xf numFmtId="0" fontId="31" fillId="11" borderId="15" xfId="0" applyFont="1" applyFill="1" applyBorder="1" applyAlignment="1">
      <alignment horizontal="left" vertical="top" wrapText="1"/>
    </xf>
    <xf numFmtId="0" fontId="31" fillId="11" borderId="16" xfId="0" applyFont="1" applyFill="1" applyBorder="1" applyAlignment="1">
      <alignment horizontal="left" vertical="top" wrapText="1"/>
    </xf>
    <xf numFmtId="0" fontId="31" fillId="11" borderId="17" xfId="0" applyFont="1" applyFill="1" applyBorder="1" applyAlignment="1">
      <alignment horizontal="left" vertical="top" wrapText="1"/>
    </xf>
    <xf numFmtId="0" fontId="14" fillId="0" borderId="1" xfId="0" applyFont="1" applyFill="1" applyBorder="1" applyAlignment="1">
      <alignment horizontal="center" vertical="center" wrapText="1"/>
    </xf>
    <xf numFmtId="0" fontId="20" fillId="7" borderId="2" xfId="0" applyFont="1" applyFill="1" applyBorder="1" applyAlignment="1">
      <alignment horizontal="center" vertical="top"/>
    </xf>
    <xf numFmtId="0" fontId="20" fillId="7" borderId="3" xfId="0" applyFont="1" applyFill="1" applyBorder="1" applyAlignment="1">
      <alignment horizontal="center" vertical="top"/>
    </xf>
    <xf numFmtId="0" fontId="20" fillId="7" borderId="4" xfId="0" applyFont="1" applyFill="1" applyBorder="1" applyAlignment="1">
      <alignment horizontal="center" vertical="top"/>
    </xf>
    <xf numFmtId="0" fontId="20" fillId="8" borderId="2" xfId="0" applyFont="1" applyFill="1" applyBorder="1" applyAlignment="1">
      <alignment horizontal="center" vertical="top"/>
    </xf>
    <xf numFmtId="0" fontId="20" fillId="8" borderId="3" xfId="0" applyFont="1" applyFill="1" applyBorder="1" applyAlignment="1">
      <alignment horizontal="center" vertical="top"/>
    </xf>
    <xf numFmtId="0" fontId="20" fillId="8" borderId="4" xfId="0" applyFont="1" applyFill="1" applyBorder="1" applyAlignment="1">
      <alignment horizontal="center" vertical="top"/>
    </xf>
    <xf numFmtId="0" fontId="29" fillId="2" borderId="19" xfId="0" applyFont="1" applyFill="1" applyBorder="1" applyAlignment="1">
      <alignment horizontal="left" vertical="center"/>
    </xf>
    <xf numFmtId="0" fontId="29" fillId="2" borderId="0" xfId="0" applyFont="1" applyFill="1" applyBorder="1" applyAlignment="1">
      <alignment horizontal="left" vertical="center"/>
    </xf>
    <xf numFmtId="0" fontId="29" fillId="2" borderId="20" xfId="0" applyFont="1" applyFill="1" applyBorder="1" applyAlignment="1">
      <alignment horizontal="left" vertical="center"/>
    </xf>
    <xf numFmtId="0" fontId="40" fillId="2" borderId="19" xfId="0" applyFont="1" applyFill="1" applyBorder="1" applyAlignment="1">
      <alignment horizontal="left" vertical="center"/>
    </xf>
    <xf numFmtId="0" fontId="40" fillId="2" borderId="0" xfId="0" applyFont="1" applyFill="1" applyBorder="1" applyAlignment="1">
      <alignment horizontal="left" vertical="center"/>
    </xf>
    <xf numFmtId="0" fontId="40" fillId="2" borderId="20" xfId="0" applyFont="1" applyFill="1" applyBorder="1" applyAlignment="1">
      <alignment horizontal="left" vertical="center"/>
    </xf>
    <xf numFmtId="0" fontId="29" fillId="2" borderId="2" xfId="0" applyFont="1" applyFill="1" applyBorder="1" applyAlignment="1">
      <alignment horizontal="left" vertical="center"/>
    </xf>
    <xf numFmtId="0" fontId="29" fillId="2" borderId="3" xfId="0" applyFont="1" applyFill="1" applyBorder="1" applyAlignment="1">
      <alignment horizontal="left" vertical="center"/>
    </xf>
  </cellXfs>
  <cellStyles count="3">
    <cellStyle name="Lien hypertexte" xfId="2" builtinId="8"/>
    <cellStyle name="Monétaire" xfId="1" builtinId="4"/>
    <cellStyle name="Normal" xfId="0" builtinId="0"/>
  </cellStyles>
  <dxfs count="4">
    <dxf>
      <font>
        <strike val="0"/>
        <color theme="0"/>
      </font>
    </dxf>
    <dxf>
      <font>
        <b/>
        <i val="0"/>
        <color rgb="FFFF0000"/>
      </font>
    </dxf>
    <dxf>
      <font>
        <strike val="0"/>
        <color theme="0"/>
      </font>
    </dxf>
    <dxf>
      <font>
        <b/>
        <i val="0"/>
        <color rgb="FFFF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12</xdr:col>
      <xdr:colOff>2665365</xdr:colOff>
      <xdr:row>0</xdr:row>
      <xdr:rowOff>0</xdr:rowOff>
    </xdr:from>
    <xdr:to>
      <xdr:col>12</xdr:col>
      <xdr:colOff>4214404</xdr:colOff>
      <xdr:row>0</xdr:row>
      <xdr:rowOff>838199</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01251" y="0"/>
          <a:ext cx="1549039" cy="838199"/>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180729</xdr:colOff>
      <xdr:row>0</xdr:row>
      <xdr:rowOff>258277</xdr:rowOff>
    </xdr:from>
    <xdr:to>
      <xdr:col>1</xdr:col>
      <xdr:colOff>671144</xdr:colOff>
      <xdr:row>3</xdr:row>
      <xdr:rowOff>59856</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80729" y="258277"/>
          <a:ext cx="1191455" cy="761699"/>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180729</xdr:colOff>
      <xdr:row>0</xdr:row>
      <xdr:rowOff>258277</xdr:rowOff>
    </xdr:from>
    <xdr:to>
      <xdr:col>1</xdr:col>
      <xdr:colOff>671144</xdr:colOff>
      <xdr:row>3</xdr:row>
      <xdr:rowOff>59856</xdr:rowOff>
    </xdr:to>
    <xdr:pic>
      <xdr:nvPicPr>
        <xdr:cNvPr id="4" name="Imag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80729" y="258277"/>
          <a:ext cx="1172307" cy="757724"/>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266700</xdr:colOff>
      <xdr:row>0</xdr:row>
      <xdr:rowOff>224741</xdr:rowOff>
    </xdr:from>
    <xdr:to>
      <xdr:col>0</xdr:col>
      <xdr:colOff>2390140</xdr:colOff>
      <xdr:row>4</xdr:row>
      <xdr:rowOff>141200</xdr:rowOff>
    </xdr:to>
    <xdr:pic>
      <xdr:nvPicPr>
        <xdr:cNvPr id="3" name="Imag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6700" y="224741"/>
          <a:ext cx="2123440" cy="1085313"/>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file:///\\extro.expertisefrance.fr\partages\commun\DO\8.%20Projets%20-%20dossiers%20de%20travail%20-%20partage%20DO\8.%20PPC%20projet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rgb="FFFFFF00"/>
    <pageSetUpPr fitToPage="1"/>
  </sheetPr>
  <dimension ref="A1:AJ5"/>
  <sheetViews>
    <sheetView tabSelected="1" zoomScale="70" zoomScaleNormal="70" workbookViewId="0">
      <selection activeCell="A6" sqref="A6"/>
    </sheetView>
  </sheetViews>
  <sheetFormatPr baseColWidth="10" defaultRowHeight="13.2" outlineLevelRow="1" x14ac:dyDescent="0.25"/>
  <cols>
    <col min="13" max="13" width="66.109375" customWidth="1"/>
  </cols>
  <sheetData>
    <row r="1" spans="1:36" s="1" customFormat="1" ht="70.95" customHeight="1" outlineLevel="1" x14ac:dyDescent="0.45">
      <c r="A1" s="37" t="s">
        <v>552</v>
      </c>
      <c r="B1" s="8"/>
      <c r="D1" s="9"/>
      <c r="E1" s="8"/>
      <c r="F1" s="8"/>
      <c r="G1" s="9"/>
      <c r="H1" s="9"/>
      <c r="I1" s="9"/>
      <c r="J1" s="9"/>
      <c r="K1" s="9"/>
      <c r="L1" s="10"/>
      <c r="M1" s="9"/>
      <c r="N1" s="9"/>
      <c r="O1" s="36"/>
      <c r="P1" s="6"/>
      <c r="Q1" s="13"/>
      <c r="R1" s="13"/>
      <c r="S1" s="13"/>
      <c r="T1" s="9"/>
      <c r="U1" s="9"/>
      <c r="V1" s="9"/>
      <c r="W1" s="9"/>
      <c r="X1" s="9"/>
      <c r="Y1" s="9"/>
      <c r="Z1" s="9"/>
      <c r="AA1" s="7"/>
      <c r="AB1" s="9"/>
      <c r="AC1" s="9"/>
      <c r="AD1" s="9"/>
      <c r="AE1" s="9"/>
      <c r="AF1" s="9"/>
      <c r="AG1" s="9"/>
      <c r="AH1" s="12"/>
      <c r="AI1" s="9"/>
      <c r="AJ1" s="9"/>
    </row>
    <row r="2" spans="1:36" s="16" customFormat="1" ht="180.75" customHeight="1" outlineLevel="1" thickBot="1" x14ac:dyDescent="0.3">
      <c r="A2" s="100" t="s">
        <v>509</v>
      </c>
      <c r="B2" s="101"/>
      <c r="C2" s="101"/>
      <c r="D2" s="101"/>
      <c r="E2" s="101"/>
      <c r="F2" s="101"/>
      <c r="G2" s="101"/>
      <c r="H2" s="101"/>
      <c r="I2" s="101"/>
      <c r="J2" s="101"/>
      <c r="K2" s="101"/>
      <c r="L2" s="101"/>
      <c r="M2" s="101"/>
      <c r="N2" s="13"/>
      <c r="O2" s="13"/>
      <c r="P2" s="13"/>
      <c r="Q2" s="13"/>
      <c r="R2" s="13"/>
      <c r="S2" s="13"/>
      <c r="T2" s="13"/>
      <c r="U2" s="13"/>
      <c r="V2" s="13"/>
      <c r="W2" s="13"/>
      <c r="X2" s="13"/>
      <c r="Y2" s="13"/>
      <c r="Z2" s="14"/>
      <c r="AA2" s="13"/>
      <c r="AB2" s="13"/>
      <c r="AC2" s="13"/>
      <c r="AD2" s="13"/>
      <c r="AE2" s="13"/>
      <c r="AF2" s="13"/>
      <c r="AG2" s="15"/>
      <c r="AH2" s="13"/>
      <c r="AI2" s="13"/>
    </row>
    <row r="3" spans="1:36" s="16" customFormat="1" ht="132" customHeight="1" outlineLevel="1" thickBot="1" x14ac:dyDescent="0.3">
      <c r="A3" s="105" t="s">
        <v>359</v>
      </c>
      <c r="B3" s="106"/>
      <c r="C3" s="106"/>
      <c r="D3" s="106"/>
      <c r="E3" s="106"/>
      <c r="F3" s="106"/>
      <c r="G3" s="106"/>
      <c r="H3" s="106"/>
      <c r="I3" s="106"/>
      <c r="J3" s="106"/>
      <c r="K3" s="106"/>
      <c r="L3" s="106"/>
      <c r="M3" s="107"/>
      <c r="N3" s="13"/>
      <c r="O3" s="13"/>
      <c r="P3" s="13"/>
      <c r="Q3" s="13"/>
      <c r="R3" s="13"/>
      <c r="S3" s="13"/>
      <c r="T3" s="13"/>
      <c r="U3" s="13"/>
      <c r="V3" s="13"/>
      <c r="W3" s="13"/>
      <c r="X3" s="13"/>
      <c r="Y3" s="13"/>
      <c r="Z3" s="14"/>
      <c r="AA3" s="13"/>
      <c r="AB3" s="13"/>
      <c r="AC3" s="13"/>
      <c r="AD3" s="13"/>
      <c r="AE3" s="13"/>
      <c r="AF3" s="13"/>
      <c r="AG3" s="15"/>
      <c r="AH3" s="13"/>
      <c r="AI3" s="13"/>
    </row>
    <row r="4" spans="1:36" s="16" customFormat="1" ht="23.4" outlineLevel="1" x14ac:dyDescent="0.25">
      <c r="A4" s="102" t="s">
        <v>327</v>
      </c>
      <c r="B4" s="103"/>
      <c r="C4" s="103"/>
      <c r="D4" s="103"/>
      <c r="E4" s="103"/>
      <c r="F4" s="103"/>
      <c r="G4" s="103"/>
      <c r="H4" s="103"/>
      <c r="I4" s="103"/>
      <c r="J4" s="103"/>
      <c r="K4" s="103"/>
      <c r="L4" s="103"/>
      <c r="M4" s="104"/>
      <c r="N4" s="13"/>
      <c r="O4" s="13"/>
      <c r="P4" s="13"/>
      <c r="Q4" s="13"/>
      <c r="R4" s="13"/>
      <c r="S4" s="13"/>
      <c r="T4" s="13"/>
      <c r="U4" s="13"/>
      <c r="V4" s="13"/>
      <c r="W4" s="13"/>
      <c r="X4" s="13"/>
      <c r="Y4" s="13"/>
      <c r="Z4" s="14"/>
      <c r="AA4" s="13"/>
      <c r="AB4" s="13"/>
      <c r="AC4" s="13"/>
      <c r="AD4" s="13"/>
      <c r="AE4" s="13"/>
      <c r="AF4" s="13"/>
      <c r="AG4" s="15"/>
      <c r="AH4" s="13"/>
      <c r="AI4" s="13"/>
    </row>
    <row r="5" spans="1:36" s="16" customFormat="1" ht="26.4" customHeight="1" outlineLevel="1" thickBot="1" x14ac:dyDescent="0.3">
      <c r="A5" s="91" t="s">
        <v>314</v>
      </c>
      <c r="B5" s="33"/>
      <c r="C5" s="33"/>
      <c r="D5" s="33"/>
      <c r="E5" s="33"/>
      <c r="F5" s="33"/>
      <c r="G5" s="33"/>
      <c r="H5" s="33"/>
      <c r="I5" s="33"/>
      <c r="J5" s="33"/>
      <c r="K5" s="33"/>
      <c r="L5" s="34"/>
      <c r="M5" s="35"/>
      <c r="N5" s="13"/>
      <c r="O5" s="13"/>
      <c r="P5" s="13"/>
      <c r="Q5" s="13"/>
      <c r="R5" s="13"/>
      <c r="S5" s="13"/>
      <c r="T5" s="13"/>
      <c r="U5" s="13"/>
      <c r="V5" s="13"/>
      <c r="W5" s="13"/>
      <c r="X5" s="13"/>
      <c r="Y5" s="13"/>
      <c r="Z5" s="14"/>
      <c r="AA5" s="13"/>
      <c r="AB5" s="13"/>
      <c r="AC5" s="13"/>
      <c r="AD5" s="13"/>
      <c r="AE5" s="13"/>
      <c r="AF5" s="13"/>
      <c r="AG5" s="15"/>
      <c r="AH5" s="13"/>
      <c r="AI5" s="13"/>
    </row>
  </sheetData>
  <sheetProtection algorithmName="SHA-512" hashValue="yWBxFcU6sjl9iw0NTfSnRnw24OwtXayS3SYeUc3qIXUM+nfXu7bCKoVe5YYS0DmnBhMtr6VYdDG8sYY/d0TmXQ==" saltValue="Y2lCZyBGk8Ztuggwf77eSw==" spinCount="100000" sheet="1" objects="1" scenarios="1"/>
  <mergeCells count="3">
    <mergeCell ref="A2:M2"/>
    <mergeCell ref="A4:M4"/>
    <mergeCell ref="A3:M3"/>
  </mergeCells>
  <hyperlinks>
    <hyperlink ref="A5" r:id="rId1"/>
  </hyperlinks>
  <pageMargins left="0.70866141732283472" right="0.70866141732283472" top="0.74803149606299213" bottom="0.74803149606299213" header="0.31496062992125984" footer="0.31496062992125984"/>
  <pageSetup paperSize="9" scale="90" orientation="landscape"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tabColor rgb="FFFFFF99"/>
    <pageSetUpPr fitToPage="1"/>
  </sheetPr>
  <dimension ref="A1:Z109"/>
  <sheetViews>
    <sheetView zoomScale="90" zoomScaleNormal="90" zoomScaleSheetLayoutView="40" workbookViewId="0">
      <selection activeCell="A7" sqref="A7"/>
    </sheetView>
  </sheetViews>
  <sheetFormatPr baseColWidth="10" defaultColWidth="11.44140625" defaultRowHeight="14.4" outlineLevelCol="1" x14ac:dyDescent="0.3"/>
  <cols>
    <col min="1" max="1" width="10.21875" style="1" customWidth="1" outlineLevel="1"/>
    <col min="2" max="2" width="10.44140625" style="1" customWidth="1" outlineLevel="1"/>
    <col min="3" max="3" width="9" style="1" customWidth="1"/>
    <col min="4" max="4" width="10.33203125" style="2" customWidth="1"/>
    <col min="5" max="6" width="9" style="2" customWidth="1"/>
    <col min="7" max="7" width="33.5546875" style="1" customWidth="1"/>
    <col min="8" max="8" width="10.5546875" style="1" customWidth="1"/>
    <col min="9" max="9" width="12.109375" style="2" customWidth="1"/>
    <col min="10" max="10" width="30" style="2" customWidth="1"/>
    <col min="11" max="11" width="12.6640625" style="2" customWidth="1"/>
    <col min="12" max="13" width="9.88671875" style="2" customWidth="1"/>
    <col min="14" max="14" width="9.6640625" style="2" customWidth="1"/>
    <col min="15" max="15" width="13.6640625" style="2" customWidth="1"/>
    <col min="16" max="16" width="37.44140625" style="11" bestFit="1" customWidth="1"/>
    <col min="17" max="17" width="9.88671875" style="57" customWidth="1"/>
    <col min="18" max="18" width="14.44140625" style="2" customWidth="1"/>
    <col min="19" max="20" width="9.88671875" style="2" customWidth="1"/>
    <col min="21" max="21" width="9.88671875" style="1" customWidth="1"/>
    <col min="22" max="26" width="9.88671875" style="2" customWidth="1"/>
    <col min="27" max="16384" width="11.44140625" style="1"/>
  </cols>
  <sheetData>
    <row r="1" spans="1:26" ht="23.4" x14ac:dyDescent="0.45">
      <c r="B1" s="8"/>
      <c r="C1" s="37" t="str">
        <f>Instructions!A1</f>
        <v>DAJ_F049_v09 - Avril 2025</v>
      </c>
      <c r="E1" s="9"/>
      <c r="F1" s="9"/>
      <c r="G1" s="8"/>
      <c r="H1" s="8"/>
      <c r="I1" s="9"/>
      <c r="J1" s="9"/>
      <c r="K1" s="9"/>
      <c r="L1" s="10"/>
      <c r="M1" s="9"/>
      <c r="N1" s="9"/>
      <c r="O1" s="9"/>
      <c r="P1" s="9"/>
      <c r="Q1" s="55"/>
      <c r="R1" s="6"/>
      <c r="S1" s="13"/>
      <c r="T1" s="13"/>
      <c r="U1" s="13"/>
      <c r="V1" s="9"/>
      <c r="W1" s="9"/>
      <c r="X1" s="9"/>
      <c r="Y1" s="9"/>
      <c r="Z1" s="9"/>
    </row>
    <row r="2" spans="1:26" s="18" customFormat="1" ht="36.6" x14ac:dyDescent="0.3">
      <c r="A2" s="40"/>
      <c r="B2" s="40"/>
      <c r="C2" s="108" t="s">
        <v>316</v>
      </c>
      <c r="D2" s="108"/>
      <c r="E2" s="108"/>
      <c r="F2" s="108"/>
      <c r="G2" s="108"/>
      <c r="H2" s="115" t="s">
        <v>542</v>
      </c>
      <c r="I2" s="116"/>
      <c r="J2" s="116"/>
      <c r="K2" s="116"/>
      <c r="L2" s="116"/>
      <c r="M2" s="117"/>
      <c r="N2" s="41"/>
      <c r="O2" s="41"/>
      <c r="P2" s="41"/>
      <c r="Q2" s="41"/>
      <c r="R2" s="41"/>
      <c r="S2" s="41"/>
      <c r="T2" s="41"/>
      <c r="U2" s="17"/>
      <c r="V2" s="17"/>
      <c r="W2" s="17"/>
      <c r="X2" s="17"/>
      <c r="Y2" s="17"/>
      <c r="Z2" s="17"/>
    </row>
    <row r="3" spans="1:26" s="18" customFormat="1" ht="15.6" x14ac:dyDescent="0.3">
      <c r="A3" s="42"/>
      <c r="B3" s="42"/>
      <c r="C3" s="42"/>
      <c r="D3" s="43"/>
      <c r="E3" s="43"/>
      <c r="F3" s="43"/>
      <c r="G3" s="42" t="s">
        <v>14</v>
      </c>
      <c r="H3" s="42"/>
      <c r="I3" s="5" t="s">
        <v>317</v>
      </c>
      <c r="J3" s="43"/>
      <c r="K3" s="43"/>
      <c r="L3" s="43"/>
      <c r="M3" s="43"/>
      <c r="N3" s="42" t="s">
        <v>28</v>
      </c>
      <c r="O3" s="21">
        <v>46753</v>
      </c>
      <c r="P3" s="43"/>
      <c r="Q3" s="43"/>
      <c r="R3" s="43"/>
      <c r="S3" s="17"/>
      <c r="T3" s="43"/>
      <c r="U3" s="43"/>
      <c r="V3" s="43"/>
      <c r="W3" s="43"/>
      <c r="X3" s="43"/>
      <c r="Y3" s="43"/>
    </row>
    <row r="4" spans="1:26" s="18" customFormat="1" ht="23.4" x14ac:dyDescent="0.45">
      <c r="A4" s="42"/>
      <c r="B4" s="42"/>
      <c r="C4" s="69"/>
      <c r="D4" s="43"/>
      <c r="E4" s="43"/>
      <c r="F4" s="43"/>
      <c r="G4" s="42" t="s">
        <v>10</v>
      </c>
      <c r="H4" s="42"/>
      <c r="I4" s="5" t="s">
        <v>548</v>
      </c>
      <c r="J4" s="43"/>
      <c r="K4" s="43"/>
      <c r="L4" s="43"/>
      <c r="M4" s="43"/>
      <c r="N4" s="42" t="s">
        <v>15</v>
      </c>
      <c r="O4" s="5" t="s">
        <v>545</v>
      </c>
      <c r="P4" s="43"/>
      <c r="Q4" s="43"/>
      <c r="R4" s="43"/>
      <c r="S4" s="17"/>
      <c r="T4" s="43"/>
      <c r="U4" s="43"/>
      <c r="V4" s="43"/>
      <c r="W4" s="43"/>
      <c r="X4" s="43"/>
      <c r="Y4" s="43"/>
    </row>
    <row r="5" spans="1:26" s="18" customFormat="1" ht="15.6" x14ac:dyDescent="0.3">
      <c r="A5" s="42"/>
      <c r="B5" s="42"/>
      <c r="C5" s="42"/>
      <c r="D5" s="43"/>
      <c r="E5" s="43"/>
      <c r="F5" s="43"/>
      <c r="G5" s="42" t="s">
        <v>30</v>
      </c>
      <c r="H5" s="22" t="s">
        <v>29</v>
      </c>
      <c r="I5" s="44"/>
      <c r="J5" s="43"/>
      <c r="K5" s="43"/>
      <c r="L5" s="42"/>
      <c r="M5" s="43"/>
      <c r="N5" s="43"/>
      <c r="O5" s="42"/>
      <c r="P5" s="43"/>
      <c r="Q5" s="56"/>
      <c r="R5" s="43"/>
      <c r="S5" s="43"/>
      <c r="T5" s="17"/>
      <c r="U5" s="43"/>
      <c r="V5" s="43"/>
      <c r="W5" s="43"/>
      <c r="X5" s="43"/>
      <c r="Y5" s="43"/>
      <c r="Z5" s="43"/>
    </row>
    <row r="6" spans="1:26" s="18" customFormat="1" ht="15.6" x14ac:dyDescent="0.3">
      <c r="A6" s="22"/>
      <c r="B6" s="22"/>
      <c r="C6" s="22"/>
      <c r="D6" s="22"/>
      <c r="E6" s="22"/>
      <c r="F6" s="22"/>
      <c r="G6" s="22" t="s">
        <v>355</v>
      </c>
      <c r="H6" s="22" t="s">
        <v>29</v>
      </c>
      <c r="I6" s="44"/>
      <c r="J6" s="43"/>
      <c r="K6" s="43"/>
      <c r="L6" s="42"/>
      <c r="M6" s="43"/>
      <c r="N6" s="43"/>
      <c r="O6" s="42"/>
      <c r="P6" s="42"/>
      <c r="Q6" s="56"/>
      <c r="R6" s="43"/>
      <c r="S6" s="43"/>
      <c r="T6" s="17"/>
      <c r="U6" s="43"/>
      <c r="V6" s="43"/>
      <c r="W6" s="43"/>
      <c r="X6" s="43"/>
      <c r="Y6" s="43"/>
      <c r="Z6" s="43"/>
    </row>
    <row r="7" spans="1:26" s="18" customFormat="1" ht="15.6" x14ac:dyDescent="0.3">
      <c r="A7" s="22"/>
      <c r="B7" s="22"/>
      <c r="C7" s="70" t="s">
        <v>329</v>
      </c>
      <c r="D7" s="43"/>
      <c r="E7" s="43"/>
      <c r="F7" s="70" t="s">
        <v>329</v>
      </c>
      <c r="G7" s="22"/>
      <c r="H7" s="22"/>
      <c r="I7" s="70" t="s">
        <v>329</v>
      </c>
      <c r="J7" s="70" t="s">
        <v>329</v>
      </c>
      <c r="K7" s="43"/>
      <c r="L7" s="42"/>
      <c r="M7" s="43"/>
      <c r="N7" s="43"/>
      <c r="O7" s="42"/>
      <c r="P7" s="42"/>
      <c r="Q7" s="56"/>
      <c r="R7" s="43"/>
      <c r="S7" s="43"/>
      <c r="T7" s="17"/>
      <c r="U7" s="43"/>
      <c r="V7" s="43"/>
      <c r="W7" s="43"/>
      <c r="X7" s="43"/>
      <c r="Y7" s="43"/>
      <c r="Z7" s="43"/>
    </row>
    <row r="8" spans="1:26" s="39" customFormat="1" ht="18" x14ac:dyDescent="0.35">
      <c r="A8" s="95" t="s">
        <v>22</v>
      </c>
      <c r="B8" s="96"/>
      <c r="C8" s="96"/>
      <c r="D8" s="96"/>
      <c r="E8" s="96"/>
      <c r="F8" s="96"/>
      <c r="G8" s="96"/>
      <c r="H8" s="96"/>
      <c r="I8" s="96"/>
      <c r="J8" s="96"/>
      <c r="K8" s="96"/>
      <c r="L8" s="92"/>
      <c r="M8" s="96"/>
      <c r="N8" s="96"/>
      <c r="O8" s="96"/>
      <c r="P8" s="109" t="s">
        <v>16</v>
      </c>
      <c r="Q8" s="110"/>
      <c r="R8" s="111"/>
      <c r="S8" s="112" t="s">
        <v>17</v>
      </c>
      <c r="T8" s="113"/>
      <c r="U8" s="113"/>
      <c r="V8" s="113"/>
      <c r="W8" s="113"/>
      <c r="X8" s="113"/>
      <c r="Y8" s="113"/>
      <c r="Z8" s="114"/>
    </row>
    <row r="9" spans="1:26" s="48" customFormat="1" ht="84" x14ac:dyDescent="0.25">
      <c r="A9" s="52" t="s">
        <v>357</v>
      </c>
      <c r="B9" s="52" t="s">
        <v>358</v>
      </c>
      <c r="C9" s="52" t="s">
        <v>516</v>
      </c>
      <c r="D9" s="50" t="s">
        <v>35</v>
      </c>
      <c r="E9" s="50" t="s">
        <v>34</v>
      </c>
      <c r="F9" s="50" t="s">
        <v>328</v>
      </c>
      <c r="G9" s="50" t="s">
        <v>21</v>
      </c>
      <c r="H9" s="50" t="s">
        <v>330</v>
      </c>
      <c r="I9" s="50" t="s">
        <v>331</v>
      </c>
      <c r="J9" s="50" t="s">
        <v>544</v>
      </c>
      <c r="K9" s="50" t="s">
        <v>354</v>
      </c>
      <c r="L9" s="50" t="s">
        <v>12</v>
      </c>
      <c r="M9" s="50" t="s">
        <v>19</v>
      </c>
      <c r="N9" s="50" t="s">
        <v>13</v>
      </c>
      <c r="O9" s="50" t="s">
        <v>20</v>
      </c>
      <c r="P9" s="49" t="s">
        <v>0</v>
      </c>
      <c r="Q9" s="49" t="s">
        <v>11</v>
      </c>
      <c r="R9" s="49" t="s">
        <v>26</v>
      </c>
      <c r="S9" s="51" t="s">
        <v>347</v>
      </c>
      <c r="T9" s="51" t="s">
        <v>24</v>
      </c>
      <c r="U9" s="51" t="s">
        <v>348</v>
      </c>
      <c r="V9" s="51" t="s">
        <v>25</v>
      </c>
      <c r="W9" s="51" t="s">
        <v>3</v>
      </c>
      <c r="X9" s="51" t="s">
        <v>349</v>
      </c>
      <c r="Y9" s="51" t="s">
        <v>313</v>
      </c>
      <c r="Z9" s="51" t="s">
        <v>18</v>
      </c>
    </row>
    <row r="10" spans="1:26" s="48" customFormat="1" ht="36" x14ac:dyDescent="0.25">
      <c r="A10" s="45" t="str">
        <f t="shared" ref="A10:A73" si="0">$I$3</f>
        <v>EDI</v>
      </c>
      <c r="B10" s="45" t="str">
        <f t="shared" ref="B10:B41" si="1">$O$4</f>
        <v>24SANxxxx</v>
      </c>
      <c r="C10" s="45"/>
      <c r="D10" s="46"/>
      <c r="E10" s="65" t="s">
        <v>333</v>
      </c>
      <c r="F10" s="65" t="s">
        <v>336</v>
      </c>
      <c r="G10" s="45" t="s">
        <v>546</v>
      </c>
      <c r="H10" s="47" t="s">
        <v>345</v>
      </c>
      <c r="I10" s="47" t="s">
        <v>33</v>
      </c>
      <c r="J10" s="47" t="s">
        <v>381</v>
      </c>
      <c r="K10" s="66">
        <v>45000</v>
      </c>
      <c r="L10" s="53">
        <v>45778</v>
      </c>
      <c r="M10" s="53">
        <v>45778</v>
      </c>
      <c r="N10" s="47">
        <v>5</v>
      </c>
      <c r="O10" s="67">
        <f t="shared" ref="O10:O73" si="2">IF(EDATE(M10,N10)&gt;$O$3,"ERREUR",EDATE(M10,N10))</f>
        <v>45931</v>
      </c>
      <c r="P10" s="54" t="s">
        <v>9</v>
      </c>
      <c r="Q10" s="67">
        <f t="shared" ref="Q10:Q41" si="3">IFERROR(Z10,"N/A")</f>
        <v>45778</v>
      </c>
      <c r="R10" s="68">
        <f t="shared" ref="R10:R41" si="4">IFERROR(_xlfn.DAYS(Z10,M10),"N/A")</f>
        <v>0</v>
      </c>
      <c r="S10" s="38">
        <f>IFERROR(L10+VLOOKUP($P10,Données!$J:$R,2,0),"N/A")</f>
        <v>45778</v>
      </c>
      <c r="T10" s="38">
        <f>IFERROR(L10+VLOOKUP($P10,Données!$J:$R,2,0)+VLOOKUP($P10,Données!$J:$R,3,0),"N/A")</f>
        <v>45778</v>
      </c>
      <c r="U10" s="38">
        <f>IFERROR(L10+VLOOKUP($P10,Données!$J:$R,2,0)+VLOOKUP($P10,Données!$J:$R,3,0)+VLOOKUP($P10,Données!$J:$R,4,0),"N/A")</f>
        <v>45778</v>
      </c>
      <c r="V10" s="38">
        <f>IFERROR(L10+VLOOKUP($P10,Données!$J:$R,2,0)+VLOOKUP($P10,Données!$J:$R,3,0)+VLOOKUP($P10,Données!$J:$R,4,0)+VLOOKUP($P10,Données!$J:$R,5,0),"N/A")</f>
        <v>45778</v>
      </c>
      <c r="W10" s="38">
        <f>IFERROR(L10+VLOOKUP($P10,Données!$J:$R,2,0)+VLOOKUP($P10,Données!$J:$R,3,0)+VLOOKUP($P10,Données!$J:$R,4,0)+VLOOKUP($P10,Données!$J:$R,5,0)+VLOOKUP($P10,Données!$J:$R,6,0),"N/A")</f>
        <v>45778</v>
      </c>
      <c r="X10" s="38">
        <f>IFERROR(L10+VLOOKUP($P10,Données!$J:$R,2,0)+VLOOKUP($P10,Données!$J:$R,3,0)+VLOOKUP($P10,Données!$J:$R,4,0)+VLOOKUP($P10,Données!$J:$R,5,0)+VLOOKUP($P10,Données!$J:$R,6,0)+VLOOKUP($P10,Données!$J:$R,7,0),"N/A")</f>
        <v>45778</v>
      </c>
      <c r="Y10" s="38">
        <f>IFERROR(L10+VLOOKUP($P10,Données!$J:$R,2,0)+VLOOKUP($P10,Données!$J:$R,3,0)+VLOOKUP($P10,Données!$J:$R,4,0)+VLOOKUP($P10,Données!$J:$R,5,0)+VLOOKUP($P10,Données!$J:$R,6,0)+VLOOKUP($P10,Données!$J:$R,7,0)+VLOOKUP($P10,Données!$J:$R,8,0),"N/A")</f>
        <v>45778</v>
      </c>
      <c r="Z10" s="38">
        <f>IFERROR(L10+VLOOKUP($P10,Données!$J:$R,2,0)+VLOOKUP($P10,Données!$J:$R,3,0)+VLOOKUP($P10,Données!$J:$R,4,0)+VLOOKUP($P10,Données!$J:$R,5,0)+VLOOKUP($P10,Données!$J:$R,6,0)+VLOOKUP($P10,Données!$J:$R,7,0)+VLOOKUP($P10,Données!$J:$R,8,0)+VLOOKUP($P10,Données!$J:$R,9,0),"N/A")</f>
        <v>45778</v>
      </c>
    </row>
    <row r="11" spans="1:26" s="48" customFormat="1" ht="24" x14ac:dyDescent="0.25">
      <c r="A11" s="45" t="str">
        <f t="shared" si="0"/>
        <v>EDI</v>
      </c>
      <c r="B11" s="45" t="str">
        <f t="shared" si="1"/>
        <v>24SANxxxx</v>
      </c>
      <c r="C11" s="45"/>
      <c r="D11" s="46"/>
      <c r="E11" s="65" t="s">
        <v>333</v>
      </c>
      <c r="F11" s="65" t="s">
        <v>333</v>
      </c>
      <c r="G11" s="45" t="s">
        <v>547</v>
      </c>
      <c r="H11" s="47" t="s">
        <v>7</v>
      </c>
      <c r="I11" s="47" t="s">
        <v>361</v>
      </c>
      <c r="J11" s="47" t="s">
        <v>504</v>
      </c>
      <c r="K11" s="66">
        <v>1250000</v>
      </c>
      <c r="L11" s="53">
        <v>45884</v>
      </c>
      <c r="M11" s="53">
        <v>46023</v>
      </c>
      <c r="N11" s="47">
        <v>12</v>
      </c>
      <c r="O11" s="67">
        <f t="shared" si="2"/>
        <v>46388</v>
      </c>
      <c r="P11" s="54" t="s">
        <v>521</v>
      </c>
      <c r="Q11" s="67">
        <f t="shared" si="3"/>
        <v>46022</v>
      </c>
      <c r="R11" s="68">
        <f t="shared" si="4"/>
        <v>-1</v>
      </c>
      <c r="S11" s="38">
        <f>IFERROR(L11+VLOOKUP($P11,Données!$J:$R,2,0),"N/A")</f>
        <v>45898</v>
      </c>
      <c r="T11" s="38">
        <f>IFERROR(L11+VLOOKUP($P11,Données!$J:$R,2,0)+VLOOKUP($P11,Données!$J:$R,3,0),"N/A")</f>
        <v>45928</v>
      </c>
      <c r="U11" s="38">
        <f>IFERROR(L11+VLOOKUP($P11,Données!$J:$R,2,0)+VLOOKUP($P11,Données!$J:$R,3,0)+VLOOKUP($P11,Données!$J:$R,4,0),"N/A")</f>
        <v>45942</v>
      </c>
      <c r="V11" s="38">
        <f>IFERROR(L11+VLOOKUP($P11,Données!$J:$R,2,0)+VLOOKUP($P11,Données!$J:$R,3,0)+VLOOKUP($P11,Données!$J:$R,4,0)+VLOOKUP($P11,Données!$J:$R,5,0),"N/A")</f>
        <v>45972</v>
      </c>
      <c r="W11" s="38">
        <f>IFERROR(L11+VLOOKUP($P11,Données!$J:$R,2,0)+VLOOKUP($P11,Données!$J:$R,3,0)+VLOOKUP($P11,Données!$J:$R,4,0)+VLOOKUP($P11,Données!$J:$R,5,0)+VLOOKUP($P11,Données!$J:$R,6,0),"N/A")</f>
        <v>45992</v>
      </c>
      <c r="X11" s="38">
        <f>IFERROR(L11+VLOOKUP($P11,Données!$J:$R,2,0)+VLOOKUP($P11,Données!$J:$R,3,0)+VLOOKUP($P11,Données!$J:$R,4,0)+VLOOKUP($P11,Données!$J:$R,5,0)+VLOOKUP($P11,Données!$J:$R,6,0)+VLOOKUP($P11,Données!$J:$R,7,0),"N/A")</f>
        <v>46006</v>
      </c>
      <c r="Y11" s="38">
        <f>IFERROR(L11+VLOOKUP($P11,Données!$J:$R,2,0)+VLOOKUP($P11,Données!$J:$R,3,0)+VLOOKUP($P11,Données!$J:$R,4,0)+VLOOKUP($P11,Données!$J:$R,5,0)+VLOOKUP($P11,Données!$J:$R,6,0)+VLOOKUP($P11,Données!$J:$R,7,0)+VLOOKUP($P11,Données!$J:$R,8,0),"N/A")</f>
        <v>46011</v>
      </c>
      <c r="Z11" s="38">
        <f>IFERROR(L11+VLOOKUP($P11,Données!$J:$R,2,0)+VLOOKUP($P11,Données!$J:$R,3,0)+VLOOKUP($P11,Données!$J:$R,4,0)+VLOOKUP($P11,Données!$J:$R,5,0)+VLOOKUP($P11,Données!$J:$R,6,0)+VLOOKUP($P11,Données!$J:$R,7,0)+VLOOKUP($P11,Données!$J:$R,8,0)+VLOOKUP($P11,Données!$J:$R,9,0),"N/A")</f>
        <v>46022</v>
      </c>
    </row>
    <row r="12" spans="1:26" s="48" customFormat="1" ht="36" x14ac:dyDescent="0.25">
      <c r="A12" s="45" t="str">
        <f t="shared" si="0"/>
        <v>EDI</v>
      </c>
      <c r="B12" s="45" t="str">
        <f t="shared" si="1"/>
        <v>24SANxxxx</v>
      </c>
      <c r="C12" s="45"/>
      <c r="D12" s="46"/>
      <c r="E12" s="65" t="s">
        <v>356</v>
      </c>
      <c r="F12" s="65" t="s">
        <v>333</v>
      </c>
      <c r="G12" s="45" t="s">
        <v>514</v>
      </c>
      <c r="H12" s="47" t="s">
        <v>343</v>
      </c>
      <c r="I12" s="47" t="s">
        <v>511</v>
      </c>
      <c r="J12" s="47" t="s">
        <v>508</v>
      </c>
      <c r="K12" s="66">
        <v>0</v>
      </c>
      <c r="L12" s="53">
        <v>45870</v>
      </c>
      <c r="M12" s="53">
        <v>45931</v>
      </c>
      <c r="N12" s="47">
        <v>3</v>
      </c>
      <c r="O12" s="67">
        <f t="shared" si="2"/>
        <v>46023</v>
      </c>
      <c r="P12" s="54" t="s">
        <v>9</v>
      </c>
      <c r="Q12" s="67">
        <f t="shared" si="3"/>
        <v>45870</v>
      </c>
      <c r="R12" s="68">
        <f t="shared" si="4"/>
        <v>-61</v>
      </c>
      <c r="S12" s="38">
        <f>IFERROR(L12+VLOOKUP($P12,Données!$J:$R,2,0),"N/A")</f>
        <v>45870</v>
      </c>
      <c r="T12" s="38">
        <f>IFERROR(L12+VLOOKUP($P12,Données!$J:$R,2,0)+VLOOKUP($P12,Données!$J:$R,3,0),"N/A")</f>
        <v>45870</v>
      </c>
      <c r="U12" s="38">
        <f>IFERROR(L12+VLOOKUP($P12,Données!$J:$R,2,0)+VLOOKUP($P12,Données!$J:$R,3,0)+VLOOKUP($P12,Données!$J:$R,4,0),"N/A")</f>
        <v>45870</v>
      </c>
      <c r="V12" s="38">
        <f>IFERROR(L12+VLOOKUP($P12,Données!$J:$R,2,0)+VLOOKUP($P12,Données!$J:$R,3,0)+VLOOKUP($P12,Données!$J:$R,4,0)+VLOOKUP($P12,Données!$J:$R,5,0),"N/A")</f>
        <v>45870</v>
      </c>
      <c r="W12" s="38">
        <f>IFERROR(L12+VLOOKUP($P12,Données!$J:$R,2,0)+VLOOKUP($P12,Données!$J:$R,3,0)+VLOOKUP($P12,Données!$J:$R,4,0)+VLOOKUP($P12,Données!$J:$R,5,0)+VLOOKUP($P12,Données!$J:$R,6,0),"N/A")</f>
        <v>45870</v>
      </c>
      <c r="X12" s="38">
        <f>IFERROR(L12+VLOOKUP($P12,Données!$J:$R,2,0)+VLOOKUP($P12,Données!$J:$R,3,0)+VLOOKUP($P12,Données!$J:$R,4,0)+VLOOKUP($P12,Données!$J:$R,5,0)+VLOOKUP($P12,Données!$J:$R,6,0)+VLOOKUP($P12,Données!$J:$R,7,0),"N/A")</f>
        <v>45870</v>
      </c>
      <c r="Y12" s="38">
        <f>IFERROR(L12+VLOOKUP($P12,Données!$J:$R,2,0)+VLOOKUP($P12,Données!$J:$R,3,0)+VLOOKUP($P12,Données!$J:$R,4,0)+VLOOKUP($P12,Données!$J:$R,5,0)+VLOOKUP($P12,Données!$J:$R,6,0)+VLOOKUP($P12,Données!$J:$R,7,0)+VLOOKUP($P12,Données!$J:$R,8,0),"N/A")</f>
        <v>45870</v>
      </c>
      <c r="Z12" s="38">
        <f>IFERROR(L12+VLOOKUP($P12,Données!$J:$R,2,0)+VLOOKUP($P12,Données!$J:$R,3,0)+VLOOKUP($P12,Données!$J:$R,4,0)+VLOOKUP($P12,Données!$J:$R,5,0)+VLOOKUP($P12,Données!$J:$R,6,0)+VLOOKUP($P12,Données!$J:$R,7,0)+VLOOKUP($P12,Données!$J:$R,8,0)+VLOOKUP($P12,Données!$J:$R,9,0),"N/A")</f>
        <v>45870</v>
      </c>
    </row>
    <row r="13" spans="1:26" s="48" customFormat="1" ht="12" x14ac:dyDescent="0.25">
      <c r="A13" s="45" t="str">
        <f t="shared" si="0"/>
        <v>EDI</v>
      </c>
      <c r="B13" s="45" t="str">
        <f t="shared" si="1"/>
        <v>24SANxxxx</v>
      </c>
      <c r="C13" s="45"/>
      <c r="D13" s="46"/>
      <c r="E13" s="65" t="s">
        <v>333</v>
      </c>
      <c r="F13" s="65" t="s">
        <v>333</v>
      </c>
      <c r="G13" s="45" t="s">
        <v>515</v>
      </c>
      <c r="H13" s="47" t="s">
        <v>8</v>
      </c>
      <c r="I13" s="47" t="s">
        <v>8</v>
      </c>
      <c r="J13" s="47" t="s">
        <v>508</v>
      </c>
      <c r="K13" s="66">
        <v>234000</v>
      </c>
      <c r="L13" s="53">
        <v>45931</v>
      </c>
      <c r="M13" s="53">
        <v>45945</v>
      </c>
      <c r="N13" s="47">
        <v>23</v>
      </c>
      <c r="O13" s="67">
        <f t="shared" si="2"/>
        <v>46645</v>
      </c>
      <c r="P13" s="54" t="s">
        <v>324</v>
      </c>
      <c r="Q13" s="67">
        <f t="shared" si="3"/>
        <v>46015</v>
      </c>
      <c r="R13" s="68">
        <f t="shared" si="4"/>
        <v>70</v>
      </c>
      <c r="S13" s="38">
        <f>IFERROR(L13+VLOOKUP($P13,Données!$J:$R,2,0),"N/A")</f>
        <v>45945</v>
      </c>
      <c r="T13" s="38">
        <f>IFERROR(L13+VLOOKUP($P13,Données!$J:$R,2,0)+VLOOKUP($P13,Données!$J:$R,3,0),"N/A")</f>
        <v>45945</v>
      </c>
      <c r="U13" s="38">
        <f>IFERROR(L13+VLOOKUP($P13,Données!$J:$R,2,0)+VLOOKUP($P13,Données!$J:$R,3,0)+VLOOKUP($P13,Données!$J:$R,4,0),"N/A")</f>
        <v>45945</v>
      </c>
      <c r="V13" s="38">
        <f>IFERROR(L13+VLOOKUP($P13,Données!$J:$R,2,0)+VLOOKUP($P13,Données!$J:$R,3,0)+VLOOKUP($P13,Données!$J:$R,4,0)+VLOOKUP($P13,Données!$J:$R,5,0),"N/A")</f>
        <v>45975</v>
      </c>
      <c r="W13" s="38">
        <f>IFERROR(L13+VLOOKUP($P13,Données!$J:$R,2,0)+VLOOKUP($P13,Données!$J:$R,3,0)+VLOOKUP($P13,Données!$J:$R,4,0)+VLOOKUP($P13,Données!$J:$R,5,0)+VLOOKUP($P13,Données!$J:$R,6,0),"N/A")</f>
        <v>45985</v>
      </c>
      <c r="X13" s="38">
        <f>IFERROR(L13+VLOOKUP($P13,Données!$J:$R,2,0)+VLOOKUP($P13,Données!$J:$R,3,0)+VLOOKUP($P13,Données!$J:$R,4,0)+VLOOKUP($P13,Données!$J:$R,5,0)+VLOOKUP($P13,Données!$J:$R,6,0)+VLOOKUP($P13,Données!$J:$R,7,0),"N/A")</f>
        <v>45985</v>
      </c>
      <c r="Y13" s="38">
        <f>IFERROR(L13+VLOOKUP($P13,Données!$J:$R,2,0)+VLOOKUP($P13,Données!$J:$R,3,0)+VLOOKUP($P13,Données!$J:$R,4,0)+VLOOKUP($P13,Données!$J:$R,5,0)+VLOOKUP($P13,Données!$J:$R,6,0)+VLOOKUP($P13,Données!$J:$R,7,0)+VLOOKUP($P13,Données!$J:$R,8,0),"N/A")</f>
        <v>45985</v>
      </c>
      <c r="Z13" s="38">
        <f>IFERROR(L13+VLOOKUP($P13,Données!$J:$R,2,0)+VLOOKUP($P13,Données!$J:$R,3,0)+VLOOKUP($P13,Données!$J:$R,4,0)+VLOOKUP($P13,Données!$J:$R,5,0)+VLOOKUP($P13,Données!$J:$R,6,0)+VLOOKUP($P13,Données!$J:$R,7,0)+VLOOKUP($P13,Données!$J:$R,8,0)+VLOOKUP($P13,Données!$J:$R,9,0),"N/A")</f>
        <v>46015</v>
      </c>
    </row>
    <row r="14" spans="1:26" s="48" customFormat="1" ht="48" x14ac:dyDescent="0.25">
      <c r="A14" s="45" t="str">
        <f t="shared" si="0"/>
        <v>EDI</v>
      </c>
      <c r="B14" s="45" t="str">
        <f t="shared" si="1"/>
        <v>24SANxxxx</v>
      </c>
      <c r="C14" s="45"/>
      <c r="D14" s="46"/>
      <c r="E14" s="65" t="s">
        <v>356</v>
      </c>
      <c r="F14" s="65" t="s">
        <v>333</v>
      </c>
      <c r="G14" s="45" t="s">
        <v>549</v>
      </c>
      <c r="H14" s="47" t="s">
        <v>342</v>
      </c>
      <c r="I14" s="47" t="s">
        <v>513</v>
      </c>
      <c r="J14" s="47" t="s">
        <v>476</v>
      </c>
      <c r="K14" s="66">
        <v>41000</v>
      </c>
      <c r="L14" s="53">
        <v>45901</v>
      </c>
      <c r="M14" s="53">
        <v>45991</v>
      </c>
      <c r="N14" s="47">
        <v>15</v>
      </c>
      <c r="O14" s="67">
        <f t="shared" si="2"/>
        <v>46446</v>
      </c>
      <c r="P14" s="54" t="s">
        <v>9</v>
      </c>
      <c r="Q14" s="67">
        <f t="shared" si="3"/>
        <v>45901</v>
      </c>
      <c r="R14" s="68">
        <f t="shared" si="4"/>
        <v>-90</v>
      </c>
      <c r="S14" s="38">
        <f>IFERROR(L14+VLOOKUP($P14,Données!$J:$R,2,0),"N/A")</f>
        <v>45901</v>
      </c>
      <c r="T14" s="38">
        <f>IFERROR(L14+VLOOKUP($P14,Données!$J:$R,2,0)+VLOOKUP($P14,Données!$J:$R,3,0),"N/A")</f>
        <v>45901</v>
      </c>
      <c r="U14" s="38">
        <f>IFERROR(L14+VLOOKUP($P14,Données!$J:$R,2,0)+VLOOKUP($P14,Données!$J:$R,3,0)+VLOOKUP($P14,Données!$J:$R,4,0),"N/A")</f>
        <v>45901</v>
      </c>
      <c r="V14" s="38">
        <f>IFERROR(L14+VLOOKUP($P14,Données!$J:$R,2,0)+VLOOKUP($P14,Données!$J:$R,3,0)+VLOOKUP($P14,Données!$J:$R,4,0)+VLOOKUP($P14,Données!$J:$R,5,0),"N/A")</f>
        <v>45901</v>
      </c>
      <c r="W14" s="38">
        <f>IFERROR(L14+VLOOKUP($P14,Données!$J:$R,2,0)+VLOOKUP($P14,Données!$J:$R,3,0)+VLOOKUP($P14,Données!$J:$R,4,0)+VLOOKUP($P14,Données!$J:$R,5,0)+VLOOKUP($P14,Données!$J:$R,6,0),"N/A")</f>
        <v>45901</v>
      </c>
      <c r="X14" s="38">
        <f>IFERROR(L14+VLOOKUP($P14,Données!$J:$R,2,0)+VLOOKUP($P14,Données!$J:$R,3,0)+VLOOKUP($P14,Données!$J:$R,4,0)+VLOOKUP($P14,Données!$J:$R,5,0)+VLOOKUP($P14,Données!$J:$R,6,0)+VLOOKUP($P14,Données!$J:$R,7,0),"N/A")</f>
        <v>45901</v>
      </c>
      <c r="Y14" s="38">
        <f>IFERROR(L14+VLOOKUP($P14,Données!$J:$R,2,0)+VLOOKUP($P14,Données!$J:$R,3,0)+VLOOKUP($P14,Données!$J:$R,4,0)+VLOOKUP($P14,Données!$J:$R,5,0)+VLOOKUP($P14,Données!$J:$R,6,0)+VLOOKUP($P14,Données!$J:$R,7,0)+VLOOKUP($P14,Données!$J:$R,8,0),"N/A")</f>
        <v>45901</v>
      </c>
      <c r="Z14" s="38">
        <f>IFERROR(L14+VLOOKUP($P14,Données!$J:$R,2,0)+VLOOKUP($P14,Données!$J:$R,3,0)+VLOOKUP($P14,Données!$J:$R,4,0)+VLOOKUP($P14,Données!$J:$R,5,0)+VLOOKUP($P14,Données!$J:$R,6,0)+VLOOKUP($P14,Données!$J:$R,7,0)+VLOOKUP($P14,Données!$J:$R,8,0)+VLOOKUP($P14,Données!$J:$R,9,0),"N/A")</f>
        <v>45901</v>
      </c>
    </row>
    <row r="15" spans="1:26" s="48" customFormat="1" ht="48" x14ac:dyDescent="0.25">
      <c r="A15" s="45" t="str">
        <f t="shared" si="0"/>
        <v>EDI</v>
      </c>
      <c r="B15" s="45" t="str">
        <f t="shared" si="1"/>
        <v>24SANxxxx</v>
      </c>
      <c r="C15" s="45"/>
      <c r="D15" s="46"/>
      <c r="E15" s="65" t="s">
        <v>356</v>
      </c>
      <c r="F15" s="65" t="s">
        <v>333</v>
      </c>
      <c r="G15" s="45" t="s">
        <v>550</v>
      </c>
      <c r="H15" s="47" t="s">
        <v>341</v>
      </c>
      <c r="I15" s="47" t="s">
        <v>512</v>
      </c>
      <c r="J15" s="47" t="s">
        <v>434</v>
      </c>
      <c r="K15" s="66">
        <v>176000</v>
      </c>
      <c r="L15" s="53">
        <v>45962</v>
      </c>
      <c r="M15" s="53">
        <v>45992</v>
      </c>
      <c r="N15" s="47">
        <v>24</v>
      </c>
      <c r="O15" s="67">
        <f t="shared" si="2"/>
        <v>46722</v>
      </c>
      <c r="P15" s="54" t="s">
        <v>541</v>
      </c>
      <c r="Q15" s="67">
        <f t="shared" si="3"/>
        <v>46012</v>
      </c>
      <c r="R15" s="68">
        <f t="shared" si="4"/>
        <v>20</v>
      </c>
      <c r="S15" s="38">
        <f>IFERROR(L15+VLOOKUP($P15,Données!$J:$R,2,0),"N/A")</f>
        <v>45969</v>
      </c>
      <c r="T15" s="38">
        <f>IFERROR(L15+VLOOKUP($P15,Données!$J:$R,2,0)+VLOOKUP($P15,Données!$J:$R,3,0),"N/A")</f>
        <v>45969</v>
      </c>
      <c r="U15" s="38">
        <f>IFERROR(L15+VLOOKUP($P15,Données!$J:$R,2,0)+VLOOKUP($P15,Données!$J:$R,3,0)+VLOOKUP($P15,Données!$J:$R,4,0),"N/A")</f>
        <v>45969</v>
      </c>
      <c r="V15" s="38">
        <f>IFERROR(L15+VLOOKUP($P15,Données!$J:$R,2,0)+VLOOKUP($P15,Données!$J:$R,3,0)+VLOOKUP($P15,Données!$J:$R,4,0)+VLOOKUP($P15,Données!$J:$R,5,0),"N/A")</f>
        <v>45990</v>
      </c>
      <c r="W15" s="38">
        <f>IFERROR(L15+VLOOKUP($P15,Données!$J:$R,2,0)+VLOOKUP($P15,Données!$J:$R,3,0)+VLOOKUP($P15,Données!$J:$R,4,0)+VLOOKUP($P15,Données!$J:$R,5,0)+VLOOKUP($P15,Données!$J:$R,6,0),"N/A")</f>
        <v>45997</v>
      </c>
      <c r="X15" s="38">
        <f>IFERROR(L15+VLOOKUP($P15,Données!$J:$R,2,0)+VLOOKUP($P15,Données!$J:$R,3,0)+VLOOKUP($P15,Données!$J:$R,4,0)+VLOOKUP($P15,Données!$J:$R,5,0)+VLOOKUP($P15,Données!$J:$R,6,0)+VLOOKUP($P15,Données!$J:$R,7,0),"N/A")</f>
        <v>46002</v>
      </c>
      <c r="Y15" s="38">
        <f>IFERROR(L15+VLOOKUP($P15,Données!$J:$R,2,0)+VLOOKUP($P15,Données!$J:$R,3,0)+VLOOKUP($P15,Données!$J:$R,4,0)+VLOOKUP($P15,Données!$J:$R,5,0)+VLOOKUP($P15,Données!$J:$R,6,0)+VLOOKUP($P15,Données!$J:$R,7,0)+VLOOKUP($P15,Données!$J:$R,8,0),"N/A")</f>
        <v>46007</v>
      </c>
      <c r="Z15" s="38">
        <f>IFERROR(L15+VLOOKUP($P15,Données!$J:$R,2,0)+VLOOKUP($P15,Données!$J:$R,3,0)+VLOOKUP($P15,Données!$J:$R,4,0)+VLOOKUP($P15,Données!$J:$R,5,0)+VLOOKUP($P15,Données!$J:$R,6,0)+VLOOKUP($P15,Données!$J:$R,7,0)+VLOOKUP($P15,Données!$J:$R,8,0)+VLOOKUP($P15,Données!$J:$R,9,0),"N/A")</f>
        <v>46012</v>
      </c>
    </row>
    <row r="16" spans="1:26" s="48" customFormat="1" ht="36" x14ac:dyDescent="0.25">
      <c r="A16" s="45" t="str">
        <f t="shared" si="0"/>
        <v>EDI</v>
      </c>
      <c r="B16" s="45" t="str">
        <f t="shared" si="1"/>
        <v>24SANxxxx</v>
      </c>
      <c r="C16" s="45"/>
      <c r="D16" s="46"/>
      <c r="E16" s="65" t="s">
        <v>333</v>
      </c>
      <c r="F16" s="65" t="s">
        <v>333</v>
      </c>
      <c r="G16" s="45" t="s">
        <v>551</v>
      </c>
      <c r="H16" s="47" t="s">
        <v>344</v>
      </c>
      <c r="I16" s="47" t="s">
        <v>510</v>
      </c>
      <c r="J16" s="47" t="s">
        <v>508</v>
      </c>
      <c r="K16" s="66">
        <v>450000</v>
      </c>
      <c r="L16" s="53">
        <v>45945</v>
      </c>
      <c r="M16" s="53">
        <v>45962</v>
      </c>
      <c r="N16" s="47">
        <v>18</v>
      </c>
      <c r="O16" s="67">
        <f t="shared" si="2"/>
        <v>46508</v>
      </c>
      <c r="P16" s="54" t="s">
        <v>9</v>
      </c>
      <c r="Q16" s="67">
        <f t="shared" si="3"/>
        <v>45945</v>
      </c>
      <c r="R16" s="68">
        <f t="shared" si="4"/>
        <v>-17</v>
      </c>
      <c r="S16" s="38">
        <f>IFERROR(L16+VLOOKUP($P16,Données!$J:$R,2,0),"N/A")</f>
        <v>45945</v>
      </c>
      <c r="T16" s="38">
        <f>IFERROR(L16+VLOOKUP($P16,Données!$J:$R,2,0)+VLOOKUP($P16,Données!$J:$R,3,0),"N/A")</f>
        <v>45945</v>
      </c>
      <c r="U16" s="38">
        <f>IFERROR(L16+VLOOKUP($P16,Données!$J:$R,2,0)+VLOOKUP($P16,Données!$J:$R,3,0)+VLOOKUP($P16,Données!$J:$R,4,0),"N/A")</f>
        <v>45945</v>
      </c>
      <c r="V16" s="38">
        <f>IFERROR(L16+VLOOKUP($P16,Données!$J:$R,2,0)+VLOOKUP($P16,Données!$J:$R,3,0)+VLOOKUP($P16,Données!$J:$R,4,0)+VLOOKUP($P16,Données!$J:$R,5,0),"N/A")</f>
        <v>45945</v>
      </c>
      <c r="W16" s="38">
        <f>IFERROR(L16+VLOOKUP($P16,Données!$J:$R,2,0)+VLOOKUP($P16,Données!$J:$R,3,0)+VLOOKUP($P16,Données!$J:$R,4,0)+VLOOKUP($P16,Données!$J:$R,5,0)+VLOOKUP($P16,Données!$J:$R,6,0),"N/A")</f>
        <v>45945</v>
      </c>
      <c r="X16" s="38">
        <f>IFERROR(L16+VLOOKUP($P16,Données!$J:$R,2,0)+VLOOKUP($P16,Données!$J:$R,3,0)+VLOOKUP($P16,Données!$J:$R,4,0)+VLOOKUP($P16,Données!$J:$R,5,0)+VLOOKUP($P16,Données!$J:$R,6,0)+VLOOKUP($P16,Données!$J:$R,7,0),"N/A")</f>
        <v>45945</v>
      </c>
      <c r="Y16" s="38">
        <f>IFERROR(L16+VLOOKUP($P16,Données!$J:$R,2,0)+VLOOKUP($P16,Données!$J:$R,3,0)+VLOOKUP($P16,Données!$J:$R,4,0)+VLOOKUP($P16,Données!$J:$R,5,0)+VLOOKUP($P16,Données!$J:$R,6,0)+VLOOKUP($P16,Données!$J:$R,7,0)+VLOOKUP($P16,Données!$J:$R,8,0),"N/A")</f>
        <v>45945</v>
      </c>
      <c r="Z16" s="38">
        <f>IFERROR(L16+VLOOKUP($P16,Données!$J:$R,2,0)+VLOOKUP($P16,Données!$J:$R,3,0)+VLOOKUP($P16,Données!$J:$R,4,0)+VLOOKUP($P16,Données!$J:$R,5,0)+VLOOKUP($P16,Données!$J:$R,6,0)+VLOOKUP($P16,Données!$J:$R,7,0)+VLOOKUP($P16,Données!$J:$R,8,0)+VLOOKUP($P16,Données!$J:$R,9,0),"N/A")</f>
        <v>45945</v>
      </c>
    </row>
    <row r="17" spans="1:26" s="48" customFormat="1" ht="12" x14ac:dyDescent="0.25">
      <c r="A17" s="45" t="str">
        <f t="shared" si="0"/>
        <v>EDI</v>
      </c>
      <c r="B17" s="45" t="str">
        <f t="shared" si="1"/>
        <v>24SANxxxx</v>
      </c>
      <c r="C17" s="45"/>
      <c r="D17" s="46"/>
      <c r="E17" s="65"/>
      <c r="F17" s="65"/>
      <c r="G17" s="45"/>
      <c r="H17" s="47"/>
      <c r="I17" s="47"/>
      <c r="J17" s="47"/>
      <c r="K17" s="66"/>
      <c r="L17" s="53"/>
      <c r="M17" s="53"/>
      <c r="N17" s="47"/>
      <c r="O17" s="67">
        <f t="shared" si="2"/>
        <v>0</v>
      </c>
      <c r="P17" s="54" t="s">
        <v>9</v>
      </c>
      <c r="Q17" s="67">
        <f t="shared" si="3"/>
        <v>0</v>
      </c>
      <c r="R17" s="68">
        <f t="shared" si="4"/>
        <v>0</v>
      </c>
      <c r="S17" s="38">
        <f>IFERROR(L17+VLOOKUP($P17,Données!$J:$R,2,0),"N/A")</f>
        <v>0</v>
      </c>
      <c r="T17" s="38">
        <f>IFERROR(L17+VLOOKUP($P17,Données!$J:$R,2,0)+VLOOKUP($P17,Données!$J:$R,3,0),"N/A")</f>
        <v>0</v>
      </c>
      <c r="U17" s="38">
        <f>IFERROR(L17+VLOOKUP($P17,Données!$J:$R,2,0)+VLOOKUP($P17,Données!$J:$R,3,0)+VLOOKUP($P17,Données!$J:$R,4,0),"N/A")</f>
        <v>0</v>
      </c>
      <c r="V17" s="38">
        <f>IFERROR(L17+VLOOKUP($P17,Données!$J:$R,2,0)+VLOOKUP($P17,Données!$J:$R,3,0)+VLOOKUP($P17,Données!$J:$R,4,0)+VLOOKUP($P17,Données!$J:$R,5,0),"N/A")</f>
        <v>0</v>
      </c>
      <c r="W17" s="38">
        <f>IFERROR(L17+VLOOKUP($P17,Données!$J:$R,2,0)+VLOOKUP($P17,Données!$J:$R,3,0)+VLOOKUP($P17,Données!$J:$R,4,0)+VLOOKUP($P17,Données!$J:$R,5,0)+VLOOKUP($P17,Données!$J:$R,6,0),"N/A")</f>
        <v>0</v>
      </c>
      <c r="X17" s="38">
        <f>IFERROR(L17+VLOOKUP($P17,Données!$J:$R,2,0)+VLOOKUP($P17,Données!$J:$R,3,0)+VLOOKUP($P17,Données!$J:$R,4,0)+VLOOKUP($P17,Données!$J:$R,5,0)+VLOOKUP($P17,Données!$J:$R,6,0)+VLOOKUP($P17,Données!$J:$R,7,0),"N/A")</f>
        <v>0</v>
      </c>
      <c r="Y17" s="38">
        <f>IFERROR(L17+VLOOKUP($P17,Données!$J:$R,2,0)+VLOOKUP($P17,Données!$J:$R,3,0)+VLOOKUP($P17,Données!$J:$R,4,0)+VLOOKUP($P17,Données!$J:$R,5,0)+VLOOKUP($P17,Données!$J:$R,6,0)+VLOOKUP($P17,Données!$J:$R,7,0)+VLOOKUP($P17,Données!$J:$R,8,0),"N/A")</f>
        <v>0</v>
      </c>
      <c r="Z17" s="38">
        <f>IFERROR(L17+VLOOKUP($P17,Données!$J:$R,2,0)+VLOOKUP($P17,Données!$J:$R,3,0)+VLOOKUP($P17,Données!$J:$R,4,0)+VLOOKUP($P17,Données!$J:$R,5,0)+VLOOKUP($P17,Données!$J:$R,6,0)+VLOOKUP($P17,Données!$J:$R,7,0)+VLOOKUP($P17,Données!$J:$R,8,0)+VLOOKUP($P17,Données!$J:$R,9,0),"N/A")</f>
        <v>0</v>
      </c>
    </row>
    <row r="18" spans="1:26" s="48" customFormat="1" ht="12" x14ac:dyDescent="0.25">
      <c r="A18" s="45" t="str">
        <f t="shared" si="0"/>
        <v>EDI</v>
      </c>
      <c r="B18" s="45" t="str">
        <f t="shared" si="1"/>
        <v>24SANxxxx</v>
      </c>
      <c r="C18" s="45"/>
      <c r="D18" s="46"/>
      <c r="E18" s="65"/>
      <c r="F18" s="65"/>
      <c r="G18" s="45"/>
      <c r="H18" s="47"/>
      <c r="I18" s="47"/>
      <c r="J18" s="47"/>
      <c r="K18" s="66"/>
      <c r="L18" s="53"/>
      <c r="M18" s="53"/>
      <c r="N18" s="47"/>
      <c r="O18" s="67">
        <f t="shared" si="2"/>
        <v>0</v>
      </c>
      <c r="P18" s="54" t="s">
        <v>9</v>
      </c>
      <c r="Q18" s="67">
        <f t="shared" si="3"/>
        <v>0</v>
      </c>
      <c r="R18" s="68">
        <f t="shared" si="4"/>
        <v>0</v>
      </c>
      <c r="S18" s="38">
        <f>IFERROR(L18+VLOOKUP($P18,Données!$J:$R,2,0),"N/A")</f>
        <v>0</v>
      </c>
      <c r="T18" s="38">
        <f>IFERROR(L18+VLOOKUP($P18,Données!$J:$R,2,0)+VLOOKUP($P18,Données!$J:$R,3,0),"N/A")</f>
        <v>0</v>
      </c>
      <c r="U18" s="38">
        <f>IFERROR(L18+VLOOKUP($P18,Données!$J:$R,2,0)+VLOOKUP($P18,Données!$J:$R,3,0)+VLOOKUP($P18,Données!$J:$R,4,0),"N/A")</f>
        <v>0</v>
      </c>
      <c r="V18" s="38">
        <f>IFERROR(L18+VLOOKUP($P18,Données!$J:$R,2,0)+VLOOKUP($P18,Données!$J:$R,3,0)+VLOOKUP($P18,Données!$J:$R,4,0)+VLOOKUP($P18,Données!$J:$R,5,0),"N/A")</f>
        <v>0</v>
      </c>
      <c r="W18" s="38">
        <f>IFERROR(L18+VLOOKUP($P18,Données!$J:$R,2,0)+VLOOKUP($P18,Données!$J:$R,3,0)+VLOOKUP($P18,Données!$J:$R,4,0)+VLOOKUP($P18,Données!$J:$R,5,0)+VLOOKUP($P18,Données!$J:$R,6,0),"N/A")</f>
        <v>0</v>
      </c>
      <c r="X18" s="38">
        <f>IFERROR(L18+VLOOKUP($P18,Données!$J:$R,2,0)+VLOOKUP($P18,Données!$J:$R,3,0)+VLOOKUP($P18,Données!$J:$R,4,0)+VLOOKUP($P18,Données!$J:$R,5,0)+VLOOKUP($P18,Données!$J:$R,6,0)+VLOOKUP($P18,Données!$J:$R,7,0),"N/A")</f>
        <v>0</v>
      </c>
      <c r="Y18" s="38">
        <f>IFERROR(L18+VLOOKUP($P18,Données!$J:$R,2,0)+VLOOKUP($P18,Données!$J:$R,3,0)+VLOOKUP($P18,Données!$J:$R,4,0)+VLOOKUP($P18,Données!$J:$R,5,0)+VLOOKUP($P18,Données!$J:$R,6,0)+VLOOKUP($P18,Données!$J:$R,7,0)+VLOOKUP($P18,Données!$J:$R,8,0),"N/A")</f>
        <v>0</v>
      </c>
      <c r="Z18" s="38">
        <f>IFERROR(L18+VLOOKUP($P18,Données!$J:$R,2,0)+VLOOKUP($P18,Données!$J:$R,3,0)+VLOOKUP($P18,Données!$J:$R,4,0)+VLOOKUP($P18,Données!$J:$R,5,0)+VLOOKUP($P18,Données!$J:$R,6,0)+VLOOKUP($P18,Données!$J:$R,7,0)+VLOOKUP($P18,Données!$J:$R,8,0)+VLOOKUP($P18,Données!$J:$R,9,0),"N/A")</f>
        <v>0</v>
      </c>
    </row>
    <row r="19" spans="1:26" s="48" customFormat="1" ht="12" x14ac:dyDescent="0.25">
      <c r="A19" s="45" t="str">
        <f t="shared" si="0"/>
        <v>EDI</v>
      </c>
      <c r="B19" s="45" t="str">
        <f t="shared" si="1"/>
        <v>24SANxxxx</v>
      </c>
      <c r="C19" s="45"/>
      <c r="D19" s="46"/>
      <c r="E19" s="65"/>
      <c r="F19" s="65"/>
      <c r="G19" s="45"/>
      <c r="H19" s="47"/>
      <c r="I19" s="47"/>
      <c r="J19" s="47"/>
      <c r="K19" s="66"/>
      <c r="L19" s="53"/>
      <c r="M19" s="53"/>
      <c r="N19" s="47"/>
      <c r="O19" s="67">
        <f t="shared" si="2"/>
        <v>0</v>
      </c>
      <c r="P19" s="54" t="s">
        <v>9</v>
      </c>
      <c r="Q19" s="67">
        <f t="shared" si="3"/>
        <v>0</v>
      </c>
      <c r="R19" s="68">
        <f t="shared" si="4"/>
        <v>0</v>
      </c>
      <c r="S19" s="38">
        <f>IFERROR(L19+VLOOKUP($P19,Données!$J:$R,2,0),"N/A")</f>
        <v>0</v>
      </c>
      <c r="T19" s="38">
        <f>IFERROR(L19+VLOOKUP($P19,Données!$J:$R,2,0)+VLOOKUP($P19,Données!$J:$R,3,0),"N/A")</f>
        <v>0</v>
      </c>
      <c r="U19" s="38">
        <f>IFERROR(L19+VLOOKUP($P19,Données!$J:$R,2,0)+VLOOKUP($P19,Données!$J:$R,3,0)+VLOOKUP($P19,Données!$J:$R,4,0),"N/A")</f>
        <v>0</v>
      </c>
      <c r="V19" s="38">
        <f>IFERROR(L19+VLOOKUP($P19,Données!$J:$R,2,0)+VLOOKUP($P19,Données!$J:$R,3,0)+VLOOKUP($P19,Données!$J:$R,4,0)+VLOOKUP($P19,Données!$J:$R,5,0),"N/A")</f>
        <v>0</v>
      </c>
      <c r="W19" s="38">
        <f>IFERROR(L19+VLOOKUP($P19,Données!$J:$R,2,0)+VLOOKUP($P19,Données!$J:$R,3,0)+VLOOKUP($P19,Données!$J:$R,4,0)+VLOOKUP($P19,Données!$J:$R,5,0)+VLOOKUP($P19,Données!$J:$R,6,0),"N/A")</f>
        <v>0</v>
      </c>
      <c r="X19" s="38">
        <f>IFERROR(L19+VLOOKUP($P19,Données!$J:$R,2,0)+VLOOKUP($P19,Données!$J:$R,3,0)+VLOOKUP($P19,Données!$J:$R,4,0)+VLOOKUP($P19,Données!$J:$R,5,0)+VLOOKUP($P19,Données!$J:$R,6,0)+VLOOKUP($P19,Données!$J:$R,7,0),"N/A")</f>
        <v>0</v>
      </c>
      <c r="Y19" s="38">
        <f>IFERROR(L19+VLOOKUP($P19,Données!$J:$R,2,0)+VLOOKUP($P19,Données!$J:$R,3,0)+VLOOKUP($P19,Données!$J:$R,4,0)+VLOOKUP($P19,Données!$J:$R,5,0)+VLOOKUP($P19,Données!$J:$R,6,0)+VLOOKUP($P19,Données!$J:$R,7,0)+VLOOKUP($P19,Données!$J:$R,8,0),"N/A")</f>
        <v>0</v>
      </c>
      <c r="Z19" s="38">
        <f>IFERROR(L19+VLOOKUP($P19,Données!$J:$R,2,0)+VLOOKUP($P19,Données!$J:$R,3,0)+VLOOKUP($P19,Données!$J:$R,4,0)+VLOOKUP($P19,Données!$J:$R,5,0)+VLOOKUP($P19,Données!$J:$R,6,0)+VLOOKUP($P19,Données!$J:$R,7,0)+VLOOKUP($P19,Données!$J:$R,8,0)+VLOOKUP($P19,Données!$J:$R,9,0),"N/A")</f>
        <v>0</v>
      </c>
    </row>
    <row r="20" spans="1:26" s="48" customFormat="1" ht="12" x14ac:dyDescent="0.25">
      <c r="A20" s="45" t="str">
        <f t="shared" si="0"/>
        <v>EDI</v>
      </c>
      <c r="B20" s="45" t="str">
        <f t="shared" si="1"/>
        <v>24SANxxxx</v>
      </c>
      <c r="C20" s="45"/>
      <c r="D20" s="46"/>
      <c r="E20" s="65"/>
      <c r="F20" s="65"/>
      <c r="G20" s="45"/>
      <c r="H20" s="47"/>
      <c r="I20" s="47"/>
      <c r="J20" s="47"/>
      <c r="K20" s="66"/>
      <c r="L20" s="53"/>
      <c r="M20" s="53"/>
      <c r="N20" s="47"/>
      <c r="O20" s="67">
        <f t="shared" si="2"/>
        <v>0</v>
      </c>
      <c r="P20" s="54" t="s">
        <v>9</v>
      </c>
      <c r="Q20" s="67">
        <f t="shared" si="3"/>
        <v>0</v>
      </c>
      <c r="R20" s="68">
        <f t="shared" si="4"/>
        <v>0</v>
      </c>
      <c r="S20" s="38">
        <f>IFERROR(L20+VLOOKUP($P20,Données!$J:$R,2,0),"N/A")</f>
        <v>0</v>
      </c>
      <c r="T20" s="38">
        <f>IFERROR(L20+VLOOKUP($P20,Données!$J:$R,2,0)+VLOOKUP($P20,Données!$J:$R,3,0),"N/A")</f>
        <v>0</v>
      </c>
      <c r="U20" s="38">
        <f>IFERROR(L20+VLOOKUP($P20,Données!$J:$R,2,0)+VLOOKUP($P20,Données!$J:$R,3,0)+VLOOKUP($P20,Données!$J:$R,4,0),"N/A")</f>
        <v>0</v>
      </c>
      <c r="V20" s="38">
        <f>IFERROR(L20+VLOOKUP($P20,Données!$J:$R,2,0)+VLOOKUP($P20,Données!$J:$R,3,0)+VLOOKUP($P20,Données!$J:$R,4,0)+VLOOKUP($P20,Données!$J:$R,5,0),"N/A")</f>
        <v>0</v>
      </c>
      <c r="W20" s="38">
        <f>IFERROR(L20+VLOOKUP($P20,Données!$J:$R,2,0)+VLOOKUP($P20,Données!$J:$R,3,0)+VLOOKUP($P20,Données!$J:$R,4,0)+VLOOKUP($P20,Données!$J:$R,5,0)+VLOOKUP($P20,Données!$J:$R,6,0),"N/A")</f>
        <v>0</v>
      </c>
      <c r="X20" s="38">
        <f>IFERROR(L20+VLOOKUP($P20,Données!$J:$R,2,0)+VLOOKUP($P20,Données!$J:$R,3,0)+VLOOKUP($P20,Données!$J:$R,4,0)+VLOOKUP($P20,Données!$J:$R,5,0)+VLOOKUP($P20,Données!$J:$R,6,0)+VLOOKUP($P20,Données!$J:$R,7,0),"N/A")</f>
        <v>0</v>
      </c>
      <c r="Y20" s="38">
        <f>IFERROR(L20+VLOOKUP($P20,Données!$J:$R,2,0)+VLOOKUP($P20,Données!$J:$R,3,0)+VLOOKUP($P20,Données!$J:$R,4,0)+VLOOKUP($P20,Données!$J:$R,5,0)+VLOOKUP($P20,Données!$J:$R,6,0)+VLOOKUP($P20,Données!$J:$R,7,0)+VLOOKUP($P20,Données!$J:$R,8,0),"N/A")</f>
        <v>0</v>
      </c>
      <c r="Z20" s="38">
        <f>IFERROR(L20+VLOOKUP($P20,Données!$J:$R,2,0)+VLOOKUP($P20,Données!$J:$R,3,0)+VLOOKUP($P20,Données!$J:$R,4,0)+VLOOKUP($P20,Données!$J:$R,5,0)+VLOOKUP($P20,Données!$J:$R,6,0)+VLOOKUP($P20,Données!$J:$R,7,0)+VLOOKUP($P20,Données!$J:$R,8,0)+VLOOKUP($P20,Données!$J:$R,9,0),"N/A")</f>
        <v>0</v>
      </c>
    </row>
    <row r="21" spans="1:26" s="48" customFormat="1" ht="12" x14ac:dyDescent="0.25">
      <c r="A21" s="45" t="str">
        <f t="shared" si="0"/>
        <v>EDI</v>
      </c>
      <c r="B21" s="45" t="str">
        <f t="shared" si="1"/>
        <v>24SANxxxx</v>
      </c>
      <c r="C21" s="45"/>
      <c r="D21" s="46"/>
      <c r="E21" s="65"/>
      <c r="F21" s="65"/>
      <c r="G21" s="45"/>
      <c r="H21" s="47"/>
      <c r="I21" s="47"/>
      <c r="J21" s="47"/>
      <c r="K21" s="66"/>
      <c r="L21" s="53"/>
      <c r="M21" s="53"/>
      <c r="N21" s="47"/>
      <c r="O21" s="67">
        <f t="shared" si="2"/>
        <v>0</v>
      </c>
      <c r="P21" s="54" t="s">
        <v>9</v>
      </c>
      <c r="Q21" s="67">
        <f t="shared" si="3"/>
        <v>0</v>
      </c>
      <c r="R21" s="68">
        <f t="shared" si="4"/>
        <v>0</v>
      </c>
      <c r="S21" s="38">
        <f>IFERROR(L21+VLOOKUP($P21,Données!$J:$R,2,0),"N/A")</f>
        <v>0</v>
      </c>
      <c r="T21" s="38">
        <f>IFERROR(L21+VLOOKUP($P21,Données!$J:$R,2,0)+VLOOKUP($P21,Données!$J:$R,3,0),"N/A")</f>
        <v>0</v>
      </c>
      <c r="U21" s="38">
        <f>IFERROR(L21+VLOOKUP($P21,Données!$J:$R,2,0)+VLOOKUP($P21,Données!$J:$R,3,0)+VLOOKUP($P21,Données!$J:$R,4,0),"N/A")</f>
        <v>0</v>
      </c>
      <c r="V21" s="38">
        <f>IFERROR(L21+VLOOKUP($P21,Données!$J:$R,2,0)+VLOOKUP($P21,Données!$J:$R,3,0)+VLOOKUP($P21,Données!$J:$R,4,0)+VLOOKUP($P21,Données!$J:$R,5,0),"N/A")</f>
        <v>0</v>
      </c>
      <c r="W21" s="38">
        <f>IFERROR(L21+VLOOKUP($P21,Données!$J:$R,2,0)+VLOOKUP($P21,Données!$J:$R,3,0)+VLOOKUP($P21,Données!$J:$R,4,0)+VLOOKUP($P21,Données!$J:$R,5,0)+VLOOKUP($P21,Données!$J:$R,6,0),"N/A")</f>
        <v>0</v>
      </c>
      <c r="X21" s="38">
        <f>IFERROR(L21+VLOOKUP($P21,Données!$J:$R,2,0)+VLOOKUP($P21,Données!$J:$R,3,0)+VLOOKUP($P21,Données!$J:$R,4,0)+VLOOKUP($P21,Données!$J:$R,5,0)+VLOOKUP($P21,Données!$J:$R,6,0)+VLOOKUP($P21,Données!$J:$R,7,0),"N/A")</f>
        <v>0</v>
      </c>
      <c r="Y21" s="38">
        <f>IFERROR(L21+VLOOKUP($P21,Données!$J:$R,2,0)+VLOOKUP($P21,Données!$J:$R,3,0)+VLOOKUP($P21,Données!$J:$R,4,0)+VLOOKUP($P21,Données!$J:$R,5,0)+VLOOKUP($P21,Données!$J:$R,6,0)+VLOOKUP($P21,Données!$J:$R,7,0)+VLOOKUP($P21,Données!$J:$R,8,0),"N/A")</f>
        <v>0</v>
      </c>
      <c r="Z21" s="38">
        <f>IFERROR(L21+VLOOKUP($P21,Données!$J:$R,2,0)+VLOOKUP($P21,Données!$J:$R,3,0)+VLOOKUP($P21,Données!$J:$R,4,0)+VLOOKUP($P21,Données!$J:$R,5,0)+VLOOKUP($P21,Données!$J:$R,6,0)+VLOOKUP($P21,Données!$J:$R,7,0)+VLOOKUP($P21,Données!$J:$R,8,0)+VLOOKUP($P21,Données!$J:$R,9,0),"N/A")</f>
        <v>0</v>
      </c>
    </row>
    <row r="22" spans="1:26" s="48" customFormat="1" ht="12" x14ac:dyDescent="0.25">
      <c r="A22" s="45" t="str">
        <f t="shared" si="0"/>
        <v>EDI</v>
      </c>
      <c r="B22" s="45" t="str">
        <f t="shared" si="1"/>
        <v>24SANxxxx</v>
      </c>
      <c r="C22" s="45"/>
      <c r="D22" s="46"/>
      <c r="E22" s="65"/>
      <c r="F22" s="65"/>
      <c r="G22" s="45"/>
      <c r="H22" s="47"/>
      <c r="I22" s="47"/>
      <c r="J22" s="47"/>
      <c r="K22" s="66"/>
      <c r="L22" s="53"/>
      <c r="M22" s="53"/>
      <c r="N22" s="47"/>
      <c r="O22" s="67">
        <f t="shared" si="2"/>
        <v>0</v>
      </c>
      <c r="P22" s="54" t="s">
        <v>9</v>
      </c>
      <c r="Q22" s="67">
        <f t="shared" si="3"/>
        <v>0</v>
      </c>
      <c r="R22" s="68">
        <f t="shared" si="4"/>
        <v>0</v>
      </c>
      <c r="S22" s="38">
        <f>IFERROR(L22+VLOOKUP($P22,Données!$J:$R,2,0),"N/A")</f>
        <v>0</v>
      </c>
      <c r="T22" s="38">
        <f>IFERROR(L22+VLOOKUP($P22,Données!$J:$R,2,0)+VLOOKUP($P22,Données!$J:$R,3,0),"N/A")</f>
        <v>0</v>
      </c>
      <c r="U22" s="38">
        <f>IFERROR(L22+VLOOKUP($P22,Données!$J:$R,2,0)+VLOOKUP($P22,Données!$J:$R,3,0)+VLOOKUP($P22,Données!$J:$R,4,0),"N/A")</f>
        <v>0</v>
      </c>
      <c r="V22" s="38">
        <f>IFERROR(L22+VLOOKUP($P22,Données!$J:$R,2,0)+VLOOKUP($P22,Données!$J:$R,3,0)+VLOOKUP($P22,Données!$J:$R,4,0)+VLOOKUP($P22,Données!$J:$R,5,0),"N/A")</f>
        <v>0</v>
      </c>
      <c r="W22" s="38">
        <f>IFERROR(L22+VLOOKUP($P22,Données!$J:$R,2,0)+VLOOKUP($P22,Données!$J:$R,3,0)+VLOOKUP($P22,Données!$J:$R,4,0)+VLOOKUP($P22,Données!$J:$R,5,0)+VLOOKUP($P22,Données!$J:$R,6,0),"N/A")</f>
        <v>0</v>
      </c>
      <c r="X22" s="38">
        <f>IFERROR(L22+VLOOKUP($P22,Données!$J:$R,2,0)+VLOOKUP($P22,Données!$J:$R,3,0)+VLOOKUP($P22,Données!$J:$R,4,0)+VLOOKUP($P22,Données!$J:$R,5,0)+VLOOKUP($P22,Données!$J:$R,6,0)+VLOOKUP($P22,Données!$J:$R,7,0),"N/A")</f>
        <v>0</v>
      </c>
      <c r="Y22" s="38">
        <f>IFERROR(L22+VLOOKUP($P22,Données!$J:$R,2,0)+VLOOKUP($P22,Données!$J:$R,3,0)+VLOOKUP($P22,Données!$J:$R,4,0)+VLOOKUP($P22,Données!$J:$R,5,0)+VLOOKUP($P22,Données!$J:$R,6,0)+VLOOKUP($P22,Données!$J:$R,7,0)+VLOOKUP($P22,Données!$J:$R,8,0),"N/A")</f>
        <v>0</v>
      </c>
      <c r="Z22" s="38">
        <f>IFERROR(L22+VLOOKUP($P22,Données!$J:$R,2,0)+VLOOKUP($P22,Données!$J:$R,3,0)+VLOOKUP($P22,Données!$J:$R,4,0)+VLOOKUP($P22,Données!$J:$R,5,0)+VLOOKUP($P22,Données!$J:$R,6,0)+VLOOKUP($P22,Données!$J:$R,7,0)+VLOOKUP($P22,Données!$J:$R,8,0)+VLOOKUP($P22,Données!$J:$R,9,0),"N/A")</f>
        <v>0</v>
      </c>
    </row>
    <row r="23" spans="1:26" s="48" customFormat="1" ht="12" x14ac:dyDescent="0.25">
      <c r="A23" s="45" t="str">
        <f t="shared" si="0"/>
        <v>EDI</v>
      </c>
      <c r="B23" s="45" t="str">
        <f t="shared" si="1"/>
        <v>24SANxxxx</v>
      </c>
      <c r="C23" s="45"/>
      <c r="D23" s="46"/>
      <c r="E23" s="65"/>
      <c r="F23" s="65"/>
      <c r="G23" s="45"/>
      <c r="H23" s="47"/>
      <c r="I23" s="47"/>
      <c r="J23" s="47"/>
      <c r="K23" s="66"/>
      <c r="L23" s="53"/>
      <c r="M23" s="53"/>
      <c r="N23" s="47"/>
      <c r="O23" s="67">
        <f t="shared" si="2"/>
        <v>0</v>
      </c>
      <c r="P23" s="54" t="s">
        <v>9</v>
      </c>
      <c r="Q23" s="67">
        <f t="shared" si="3"/>
        <v>0</v>
      </c>
      <c r="R23" s="68">
        <f t="shared" si="4"/>
        <v>0</v>
      </c>
      <c r="S23" s="38">
        <f>IFERROR(L23+VLOOKUP($P23,Données!$J:$R,2,0),"N/A")</f>
        <v>0</v>
      </c>
      <c r="T23" s="38">
        <f>IFERROR(L23+VLOOKUP($P23,Données!$J:$R,2,0)+VLOOKUP($P23,Données!$J:$R,3,0),"N/A")</f>
        <v>0</v>
      </c>
      <c r="U23" s="38">
        <f>IFERROR(L23+VLOOKUP($P23,Données!$J:$R,2,0)+VLOOKUP($P23,Données!$J:$R,3,0)+VLOOKUP($P23,Données!$J:$R,4,0),"N/A")</f>
        <v>0</v>
      </c>
      <c r="V23" s="38">
        <f>IFERROR(L23+VLOOKUP($P23,Données!$J:$R,2,0)+VLOOKUP($P23,Données!$J:$R,3,0)+VLOOKUP($P23,Données!$J:$R,4,0)+VLOOKUP($P23,Données!$J:$R,5,0),"N/A")</f>
        <v>0</v>
      </c>
      <c r="W23" s="38">
        <f>IFERROR(L23+VLOOKUP($P23,Données!$J:$R,2,0)+VLOOKUP($P23,Données!$J:$R,3,0)+VLOOKUP($P23,Données!$J:$R,4,0)+VLOOKUP($P23,Données!$J:$R,5,0)+VLOOKUP($P23,Données!$J:$R,6,0),"N/A")</f>
        <v>0</v>
      </c>
      <c r="X23" s="38">
        <f>IFERROR(L23+VLOOKUP($P23,Données!$J:$R,2,0)+VLOOKUP($P23,Données!$J:$R,3,0)+VLOOKUP($P23,Données!$J:$R,4,0)+VLOOKUP($P23,Données!$J:$R,5,0)+VLOOKUP($P23,Données!$J:$R,6,0)+VLOOKUP($P23,Données!$J:$R,7,0),"N/A")</f>
        <v>0</v>
      </c>
      <c r="Y23" s="38">
        <f>IFERROR(L23+VLOOKUP($P23,Données!$J:$R,2,0)+VLOOKUP($P23,Données!$J:$R,3,0)+VLOOKUP($P23,Données!$J:$R,4,0)+VLOOKUP($P23,Données!$J:$R,5,0)+VLOOKUP($P23,Données!$J:$R,6,0)+VLOOKUP($P23,Données!$J:$R,7,0)+VLOOKUP($P23,Données!$J:$R,8,0),"N/A")</f>
        <v>0</v>
      </c>
      <c r="Z23" s="38">
        <f>IFERROR(L23+VLOOKUP($P23,Données!$J:$R,2,0)+VLOOKUP($P23,Données!$J:$R,3,0)+VLOOKUP($P23,Données!$J:$R,4,0)+VLOOKUP($P23,Données!$J:$R,5,0)+VLOOKUP($P23,Données!$J:$R,6,0)+VLOOKUP($P23,Données!$J:$R,7,0)+VLOOKUP($P23,Données!$J:$R,8,0)+VLOOKUP($P23,Données!$J:$R,9,0),"N/A")</f>
        <v>0</v>
      </c>
    </row>
    <row r="24" spans="1:26" s="48" customFormat="1" ht="12" x14ac:dyDescent="0.25">
      <c r="A24" s="45" t="str">
        <f t="shared" si="0"/>
        <v>EDI</v>
      </c>
      <c r="B24" s="45" t="str">
        <f t="shared" si="1"/>
        <v>24SANxxxx</v>
      </c>
      <c r="C24" s="45"/>
      <c r="D24" s="46"/>
      <c r="E24" s="65"/>
      <c r="F24" s="65"/>
      <c r="G24" s="45"/>
      <c r="H24" s="47"/>
      <c r="I24" s="47"/>
      <c r="J24" s="47"/>
      <c r="K24" s="66"/>
      <c r="L24" s="53"/>
      <c r="M24" s="53"/>
      <c r="N24" s="47"/>
      <c r="O24" s="67">
        <f t="shared" si="2"/>
        <v>0</v>
      </c>
      <c r="P24" s="54" t="s">
        <v>9</v>
      </c>
      <c r="Q24" s="67">
        <f t="shared" si="3"/>
        <v>0</v>
      </c>
      <c r="R24" s="68">
        <f t="shared" si="4"/>
        <v>0</v>
      </c>
      <c r="S24" s="38">
        <f>IFERROR(L24+VLOOKUP($P24,Données!$J:$R,2,0),"N/A")</f>
        <v>0</v>
      </c>
      <c r="T24" s="38">
        <f>IFERROR(L24+VLOOKUP($P24,Données!$J:$R,2,0)+VLOOKUP($P24,Données!$J:$R,3,0),"N/A")</f>
        <v>0</v>
      </c>
      <c r="U24" s="38">
        <f>IFERROR(L24+VLOOKUP($P24,Données!$J:$R,2,0)+VLOOKUP($P24,Données!$J:$R,3,0)+VLOOKUP($P24,Données!$J:$R,4,0),"N/A")</f>
        <v>0</v>
      </c>
      <c r="V24" s="38">
        <f>IFERROR(L24+VLOOKUP($P24,Données!$J:$R,2,0)+VLOOKUP($P24,Données!$J:$R,3,0)+VLOOKUP($P24,Données!$J:$R,4,0)+VLOOKUP($P24,Données!$J:$R,5,0),"N/A")</f>
        <v>0</v>
      </c>
      <c r="W24" s="38">
        <f>IFERROR(L24+VLOOKUP($P24,Données!$J:$R,2,0)+VLOOKUP($P24,Données!$J:$R,3,0)+VLOOKUP($P24,Données!$J:$R,4,0)+VLOOKUP($P24,Données!$J:$R,5,0)+VLOOKUP($P24,Données!$J:$R,6,0),"N/A")</f>
        <v>0</v>
      </c>
      <c r="X24" s="38">
        <f>IFERROR(L24+VLOOKUP($P24,Données!$J:$R,2,0)+VLOOKUP($P24,Données!$J:$R,3,0)+VLOOKUP($P24,Données!$J:$R,4,0)+VLOOKUP($P24,Données!$J:$R,5,0)+VLOOKUP($P24,Données!$J:$R,6,0)+VLOOKUP($P24,Données!$J:$R,7,0),"N/A")</f>
        <v>0</v>
      </c>
      <c r="Y24" s="38">
        <f>IFERROR(L24+VLOOKUP($P24,Données!$J:$R,2,0)+VLOOKUP($P24,Données!$J:$R,3,0)+VLOOKUP($P24,Données!$J:$R,4,0)+VLOOKUP($P24,Données!$J:$R,5,0)+VLOOKUP($P24,Données!$J:$R,6,0)+VLOOKUP($P24,Données!$J:$R,7,0)+VLOOKUP($P24,Données!$J:$R,8,0),"N/A")</f>
        <v>0</v>
      </c>
      <c r="Z24" s="38">
        <f>IFERROR(L24+VLOOKUP($P24,Données!$J:$R,2,0)+VLOOKUP($P24,Données!$J:$R,3,0)+VLOOKUP($P24,Données!$J:$R,4,0)+VLOOKUP($P24,Données!$J:$R,5,0)+VLOOKUP($P24,Données!$J:$R,6,0)+VLOOKUP($P24,Données!$J:$R,7,0)+VLOOKUP($P24,Données!$J:$R,8,0)+VLOOKUP($P24,Données!$J:$R,9,0),"N/A")</f>
        <v>0</v>
      </c>
    </row>
    <row r="25" spans="1:26" s="48" customFormat="1" ht="12" x14ac:dyDescent="0.25">
      <c r="A25" s="45" t="str">
        <f t="shared" si="0"/>
        <v>EDI</v>
      </c>
      <c r="B25" s="45" t="str">
        <f t="shared" si="1"/>
        <v>24SANxxxx</v>
      </c>
      <c r="C25" s="45"/>
      <c r="D25" s="46"/>
      <c r="E25" s="65"/>
      <c r="F25" s="65"/>
      <c r="G25" s="45"/>
      <c r="H25" s="47"/>
      <c r="I25" s="47"/>
      <c r="J25" s="47"/>
      <c r="K25" s="66"/>
      <c r="L25" s="53"/>
      <c r="M25" s="53"/>
      <c r="N25" s="47"/>
      <c r="O25" s="67">
        <f t="shared" si="2"/>
        <v>0</v>
      </c>
      <c r="P25" s="54" t="s">
        <v>9</v>
      </c>
      <c r="Q25" s="67">
        <f t="shared" si="3"/>
        <v>0</v>
      </c>
      <c r="R25" s="68">
        <f t="shared" si="4"/>
        <v>0</v>
      </c>
      <c r="S25" s="38">
        <f>IFERROR(L25+VLOOKUP($P25,Données!$J:$R,2,0),"N/A")</f>
        <v>0</v>
      </c>
      <c r="T25" s="38">
        <f>IFERROR(L25+VLOOKUP($P25,Données!$J:$R,2,0)+VLOOKUP($P25,Données!$J:$R,3,0),"N/A")</f>
        <v>0</v>
      </c>
      <c r="U25" s="38">
        <f>IFERROR(L25+VLOOKUP($P25,Données!$J:$R,2,0)+VLOOKUP($P25,Données!$J:$R,3,0)+VLOOKUP($P25,Données!$J:$R,4,0),"N/A")</f>
        <v>0</v>
      </c>
      <c r="V25" s="38">
        <f>IFERROR(L25+VLOOKUP($P25,Données!$J:$R,2,0)+VLOOKUP($P25,Données!$J:$R,3,0)+VLOOKUP($P25,Données!$J:$R,4,0)+VLOOKUP($P25,Données!$J:$R,5,0),"N/A")</f>
        <v>0</v>
      </c>
      <c r="W25" s="38">
        <f>IFERROR(L25+VLOOKUP($P25,Données!$J:$R,2,0)+VLOOKUP($P25,Données!$J:$R,3,0)+VLOOKUP($P25,Données!$J:$R,4,0)+VLOOKUP($P25,Données!$J:$R,5,0)+VLOOKUP($P25,Données!$J:$R,6,0),"N/A")</f>
        <v>0</v>
      </c>
      <c r="X25" s="38">
        <f>IFERROR(L25+VLOOKUP($P25,Données!$J:$R,2,0)+VLOOKUP($P25,Données!$J:$R,3,0)+VLOOKUP($P25,Données!$J:$R,4,0)+VLOOKUP($P25,Données!$J:$R,5,0)+VLOOKUP($P25,Données!$J:$R,6,0)+VLOOKUP($P25,Données!$J:$R,7,0),"N/A")</f>
        <v>0</v>
      </c>
      <c r="Y25" s="38">
        <f>IFERROR(L25+VLOOKUP($P25,Données!$J:$R,2,0)+VLOOKUP($P25,Données!$J:$R,3,0)+VLOOKUP($P25,Données!$J:$R,4,0)+VLOOKUP($P25,Données!$J:$R,5,0)+VLOOKUP($P25,Données!$J:$R,6,0)+VLOOKUP($P25,Données!$J:$R,7,0)+VLOOKUP($P25,Données!$J:$R,8,0),"N/A")</f>
        <v>0</v>
      </c>
      <c r="Z25" s="38">
        <f>IFERROR(L25+VLOOKUP($P25,Données!$J:$R,2,0)+VLOOKUP($P25,Données!$J:$R,3,0)+VLOOKUP($P25,Données!$J:$R,4,0)+VLOOKUP($P25,Données!$J:$R,5,0)+VLOOKUP($P25,Données!$J:$R,6,0)+VLOOKUP($P25,Données!$J:$R,7,0)+VLOOKUP($P25,Données!$J:$R,8,0)+VLOOKUP($P25,Données!$J:$R,9,0),"N/A")</f>
        <v>0</v>
      </c>
    </row>
    <row r="26" spans="1:26" s="48" customFormat="1" ht="12" x14ac:dyDescent="0.25">
      <c r="A26" s="45" t="str">
        <f t="shared" si="0"/>
        <v>EDI</v>
      </c>
      <c r="B26" s="45" t="str">
        <f t="shared" si="1"/>
        <v>24SANxxxx</v>
      </c>
      <c r="C26" s="45"/>
      <c r="D26" s="46"/>
      <c r="E26" s="65"/>
      <c r="F26" s="65"/>
      <c r="G26" s="45"/>
      <c r="H26" s="47"/>
      <c r="I26" s="47"/>
      <c r="J26" s="47"/>
      <c r="K26" s="66"/>
      <c r="L26" s="53"/>
      <c r="M26" s="53"/>
      <c r="N26" s="47"/>
      <c r="O26" s="67">
        <f t="shared" si="2"/>
        <v>0</v>
      </c>
      <c r="P26" s="54" t="s">
        <v>9</v>
      </c>
      <c r="Q26" s="67">
        <f t="shared" si="3"/>
        <v>0</v>
      </c>
      <c r="R26" s="68">
        <f t="shared" si="4"/>
        <v>0</v>
      </c>
      <c r="S26" s="38">
        <f>IFERROR(L26+VLOOKUP($P26,Données!$J:$R,2,0),"N/A")</f>
        <v>0</v>
      </c>
      <c r="T26" s="38">
        <f>IFERROR(L26+VLOOKUP($P26,Données!$J:$R,2,0)+VLOOKUP($P26,Données!$J:$R,3,0),"N/A")</f>
        <v>0</v>
      </c>
      <c r="U26" s="38">
        <f>IFERROR(L26+VLOOKUP($P26,Données!$J:$R,2,0)+VLOOKUP($P26,Données!$J:$R,3,0)+VLOOKUP($P26,Données!$J:$R,4,0),"N/A")</f>
        <v>0</v>
      </c>
      <c r="V26" s="38">
        <f>IFERROR(L26+VLOOKUP($P26,Données!$J:$R,2,0)+VLOOKUP($P26,Données!$J:$R,3,0)+VLOOKUP($P26,Données!$J:$R,4,0)+VLOOKUP($P26,Données!$J:$R,5,0),"N/A")</f>
        <v>0</v>
      </c>
      <c r="W26" s="38">
        <f>IFERROR(L26+VLOOKUP($P26,Données!$J:$R,2,0)+VLOOKUP($P26,Données!$J:$R,3,0)+VLOOKUP($P26,Données!$J:$R,4,0)+VLOOKUP($P26,Données!$J:$R,5,0)+VLOOKUP($P26,Données!$J:$R,6,0),"N/A")</f>
        <v>0</v>
      </c>
      <c r="X26" s="38">
        <f>IFERROR(L26+VLOOKUP($P26,Données!$J:$R,2,0)+VLOOKUP($P26,Données!$J:$R,3,0)+VLOOKUP($P26,Données!$J:$R,4,0)+VLOOKUP($P26,Données!$J:$R,5,0)+VLOOKUP($P26,Données!$J:$R,6,0)+VLOOKUP($P26,Données!$J:$R,7,0),"N/A")</f>
        <v>0</v>
      </c>
      <c r="Y26" s="38">
        <f>IFERROR(L26+VLOOKUP($P26,Données!$J:$R,2,0)+VLOOKUP($P26,Données!$J:$R,3,0)+VLOOKUP($P26,Données!$J:$R,4,0)+VLOOKUP($P26,Données!$J:$R,5,0)+VLOOKUP($P26,Données!$J:$R,6,0)+VLOOKUP($P26,Données!$J:$R,7,0)+VLOOKUP($P26,Données!$J:$R,8,0),"N/A")</f>
        <v>0</v>
      </c>
      <c r="Z26" s="38">
        <f>IFERROR(L26+VLOOKUP($P26,Données!$J:$R,2,0)+VLOOKUP($P26,Données!$J:$R,3,0)+VLOOKUP($P26,Données!$J:$R,4,0)+VLOOKUP($P26,Données!$J:$R,5,0)+VLOOKUP($P26,Données!$J:$R,6,0)+VLOOKUP($P26,Données!$J:$R,7,0)+VLOOKUP($P26,Données!$J:$R,8,0)+VLOOKUP($P26,Données!$J:$R,9,0),"N/A")</f>
        <v>0</v>
      </c>
    </row>
    <row r="27" spans="1:26" s="48" customFormat="1" ht="12" x14ac:dyDescent="0.25">
      <c r="A27" s="45" t="str">
        <f t="shared" si="0"/>
        <v>EDI</v>
      </c>
      <c r="B27" s="45" t="str">
        <f t="shared" si="1"/>
        <v>24SANxxxx</v>
      </c>
      <c r="C27" s="45"/>
      <c r="D27" s="46"/>
      <c r="E27" s="65"/>
      <c r="F27" s="65"/>
      <c r="G27" s="45"/>
      <c r="H27" s="47"/>
      <c r="I27" s="47"/>
      <c r="J27" s="47"/>
      <c r="K27" s="66"/>
      <c r="L27" s="53"/>
      <c r="M27" s="53"/>
      <c r="N27" s="47"/>
      <c r="O27" s="67">
        <f t="shared" si="2"/>
        <v>0</v>
      </c>
      <c r="P27" s="54" t="s">
        <v>9</v>
      </c>
      <c r="Q27" s="67">
        <f t="shared" si="3"/>
        <v>0</v>
      </c>
      <c r="R27" s="68">
        <f t="shared" si="4"/>
        <v>0</v>
      </c>
      <c r="S27" s="38">
        <f>IFERROR(L27+VLOOKUP($P27,Données!$J:$R,2,0),"N/A")</f>
        <v>0</v>
      </c>
      <c r="T27" s="38">
        <f>IFERROR(L27+VLOOKUP($P27,Données!$J:$R,2,0)+VLOOKUP($P27,Données!$J:$R,3,0),"N/A")</f>
        <v>0</v>
      </c>
      <c r="U27" s="38">
        <f>IFERROR(L27+VLOOKUP($P27,Données!$J:$R,2,0)+VLOOKUP($P27,Données!$J:$R,3,0)+VLOOKUP($P27,Données!$J:$R,4,0),"N/A")</f>
        <v>0</v>
      </c>
      <c r="V27" s="38">
        <f>IFERROR(L27+VLOOKUP($P27,Données!$J:$R,2,0)+VLOOKUP($P27,Données!$J:$R,3,0)+VLOOKUP($P27,Données!$J:$R,4,0)+VLOOKUP($P27,Données!$J:$R,5,0),"N/A")</f>
        <v>0</v>
      </c>
      <c r="W27" s="38">
        <f>IFERROR(L27+VLOOKUP($P27,Données!$J:$R,2,0)+VLOOKUP($P27,Données!$J:$R,3,0)+VLOOKUP($P27,Données!$J:$R,4,0)+VLOOKUP($P27,Données!$J:$R,5,0)+VLOOKUP($P27,Données!$J:$R,6,0),"N/A")</f>
        <v>0</v>
      </c>
      <c r="X27" s="38">
        <f>IFERROR(L27+VLOOKUP($P27,Données!$J:$R,2,0)+VLOOKUP($P27,Données!$J:$R,3,0)+VLOOKUP($P27,Données!$J:$R,4,0)+VLOOKUP($P27,Données!$J:$R,5,0)+VLOOKUP($P27,Données!$J:$R,6,0)+VLOOKUP($P27,Données!$J:$R,7,0),"N/A")</f>
        <v>0</v>
      </c>
      <c r="Y27" s="38">
        <f>IFERROR(L27+VLOOKUP($P27,Données!$J:$R,2,0)+VLOOKUP($P27,Données!$J:$R,3,0)+VLOOKUP($P27,Données!$J:$R,4,0)+VLOOKUP($P27,Données!$J:$R,5,0)+VLOOKUP($P27,Données!$J:$R,6,0)+VLOOKUP($P27,Données!$J:$R,7,0)+VLOOKUP($P27,Données!$J:$R,8,0),"N/A")</f>
        <v>0</v>
      </c>
      <c r="Z27" s="38">
        <f>IFERROR(L27+VLOOKUP($P27,Données!$J:$R,2,0)+VLOOKUP($P27,Données!$J:$R,3,0)+VLOOKUP($P27,Données!$J:$R,4,0)+VLOOKUP($P27,Données!$J:$R,5,0)+VLOOKUP($P27,Données!$J:$R,6,0)+VLOOKUP($P27,Données!$J:$R,7,0)+VLOOKUP($P27,Données!$J:$R,8,0)+VLOOKUP($P27,Données!$J:$R,9,0),"N/A")</f>
        <v>0</v>
      </c>
    </row>
    <row r="28" spans="1:26" s="48" customFormat="1" ht="12" x14ac:dyDescent="0.25">
      <c r="A28" s="45" t="str">
        <f t="shared" si="0"/>
        <v>EDI</v>
      </c>
      <c r="B28" s="45" t="str">
        <f t="shared" si="1"/>
        <v>24SANxxxx</v>
      </c>
      <c r="C28" s="45"/>
      <c r="D28" s="46"/>
      <c r="E28" s="65"/>
      <c r="F28" s="65"/>
      <c r="G28" s="45"/>
      <c r="H28" s="47"/>
      <c r="I28" s="47"/>
      <c r="J28" s="47"/>
      <c r="K28" s="66"/>
      <c r="L28" s="53"/>
      <c r="M28" s="53"/>
      <c r="N28" s="47"/>
      <c r="O28" s="67">
        <f t="shared" si="2"/>
        <v>0</v>
      </c>
      <c r="P28" s="54" t="s">
        <v>9</v>
      </c>
      <c r="Q28" s="67">
        <f t="shared" si="3"/>
        <v>0</v>
      </c>
      <c r="R28" s="68">
        <f t="shared" si="4"/>
        <v>0</v>
      </c>
      <c r="S28" s="38">
        <f>IFERROR(L28+VLOOKUP($P28,Données!$J:$R,2,0),"N/A")</f>
        <v>0</v>
      </c>
      <c r="T28" s="38">
        <f>IFERROR(L28+VLOOKUP($P28,Données!$J:$R,2,0)+VLOOKUP($P28,Données!$J:$R,3,0),"N/A")</f>
        <v>0</v>
      </c>
      <c r="U28" s="38">
        <f>IFERROR(L28+VLOOKUP($P28,Données!$J:$R,2,0)+VLOOKUP($P28,Données!$J:$R,3,0)+VLOOKUP($P28,Données!$J:$R,4,0),"N/A")</f>
        <v>0</v>
      </c>
      <c r="V28" s="38">
        <f>IFERROR(L28+VLOOKUP($P28,Données!$J:$R,2,0)+VLOOKUP($P28,Données!$J:$R,3,0)+VLOOKUP($P28,Données!$J:$R,4,0)+VLOOKUP($P28,Données!$J:$R,5,0),"N/A")</f>
        <v>0</v>
      </c>
      <c r="W28" s="38">
        <f>IFERROR(L28+VLOOKUP($P28,Données!$J:$R,2,0)+VLOOKUP($P28,Données!$J:$R,3,0)+VLOOKUP($P28,Données!$J:$R,4,0)+VLOOKUP($P28,Données!$J:$R,5,0)+VLOOKUP($P28,Données!$J:$R,6,0),"N/A")</f>
        <v>0</v>
      </c>
      <c r="X28" s="38">
        <f>IFERROR(L28+VLOOKUP($P28,Données!$J:$R,2,0)+VLOOKUP($P28,Données!$J:$R,3,0)+VLOOKUP($P28,Données!$J:$R,4,0)+VLOOKUP($P28,Données!$J:$R,5,0)+VLOOKUP($P28,Données!$J:$R,6,0)+VLOOKUP($P28,Données!$J:$R,7,0),"N/A")</f>
        <v>0</v>
      </c>
      <c r="Y28" s="38">
        <f>IFERROR(L28+VLOOKUP($P28,Données!$J:$R,2,0)+VLOOKUP($P28,Données!$J:$R,3,0)+VLOOKUP($P28,Données!$J:$R,4,0)+VLOOKUP($P28,Données!$J:$R,5,0)+VLOOKUP($P28,Données!$J:$R,6,0)+VLOOKUP($P28,Données!$J:$R,7,0)+VLOOKUP($P28,Données!$J:$R,8,0),"N/A")</f>
        <v>0</v>
      </c>
      <c r="Z28" s="38">
        <f>IFERROR(L28+VLOOKUP($P28,Données!$J:$R,2,0)+VLOOKUP($P28,Données!$J:$R,3,0)+VLOOKUP($P28,Données!$J:$R,4,0)+VLOOKUP($P28,Données!$J:$R,5,0)+VLOOKUP($P28,Données!$J:$R,6,0)+VLOOKUP($P28,Données!$J:$R,7,0)+VLOOKUP($P28,Données!$J:$R,8,0)+VLOOKUP($P28,Données!$J:$R,9,0),"N/A")</f>
        <v>0</v>
      </c>
    </row>
    <row r="29" spans="1:26" s="48" customFormat="1" ht="12" x14ac:dyDescent="0.25">
      <c r="A29" s="45" t="str">
        <f t="shared" si="0"/>
        <v>EDI</v>
      </c>
      <c r="B29" s="45" t="str">
        <f t="shared" si="1"/>
        <v>24SANxxxx</v>
      </c>
      <c r="C29" s="45"/>
      <c r="D29" s="46"/>
      <c r="E29" s="65"/>
      <c r="F29" s="65"/>
      <c r="G29" s="45"/>
      <c r="H29" s="47"/>
      <c r="I29" s="47"/>
      <c r="J29" s="47"/>
      <c r="K29" s="66"/>
      <c r="L29" s="53"/>
      <c r="M29" s="53"/>
      <c r="N29" s="47"/>
      <c r="O29" s="67">
        <f t="shared" si="2"/>
        <v>0</v>
      </c>
      <c r="P29" s="54" t="s">
        <v>9</v>
      </c>
      <c r="Q29" s="67">
        <f t="shared" si="3"/>
        <v>0</v>
      </c>
      <c r="R29" s="68">
        <f t="shared" si="4"/>
        <v>0</v>
      </c>
      <c r="S29" s="38">
        <f>IFERROR(L29+VLOOKUP($P29,Données!$J:$R,2,0),"N/A")</f>
        <v>0</v>
      </c>
      <c r="T29" s="38">
        <f>IFERROR(L29+VLOOKUP($P29,Données!$J:$R,2,0)+VLOOKUP($P29,Données!$J:$R,3,0),"N/A")</f>
        <v>0</v>
      </c>
      <c r="U29" s="38">
        <f>IFERROR(L29+VLOOKUP($P29,Données!$J:$R,2,0)+VLOOKUP($P29,Données!$J:$R,3,0)+VLOOKUP($P29,Données!$J:$R,4,0),"N/A")</f>
        <v>0</v>
      </c>
      <c r="V29" s="38">
        <f>IFERROR(L29+VLOOKUP($P29,Données!$J:$R,2,0)+VLOOKUP($P29,Données!$J:$R,3,0)+VLOOKUP($P29,Données!$J:$R,4,0)+VLOOKUP($P29,Données!$J:$R,5,0),"N/A")</f>
        <v>0</v>
      </c>
      <c r="W29" s="38">
        <f>IFERROR(L29+VLOOKUP($P29,Données!$J:$R,2,0)+VLOOKUP($P29,Données!$J:$R,3,0)+VLOOKUP($P29,Données!$J:$R,4,0)+VLOOKUP($P29,Données!$J:$R,5,0)+VLOOKUP($P29,Données!$J:$R,6,0),"N/A")</f>
        <v>0</v>
      </c>
      <c r="X29" s="38">
        <f>IFERROR(L29+VLOOKUP($P29,Données!$J:$R,2,0)+VLOOKUP($P29,Données!$J:$R,3,0)+VLOOKUP($P29,Données!$J:$R,4,0)+VLOOKUP($P29,Données!$J:$R,5,0)+VLOOKUP($P29,Données!$J:$R,6,0)+VLOOKUP($P29,Données!$J:$R,7,0),"N/A")</f>
        <v>0</v>
      </c>
      <c r="Y29" s="38">
        <f>IFERROR(L29+VLOOKUP($P29,Données!$J:$R,2,0)+VLOOKUP($P29,Données!$J:$R,3,0)+VLOOKUP($P29,Données!$J:$R,4,0)+VLOOKUP($P29,Données!$J:$R,5,0)+VLOOKUP($P29,Données!$J:$R,6,0)+VLOOKUP($P29,Données!$J:$R,7,0)+VLOOKUP($P29,Données!$J:$R,8,0),"N/A")</f>
        <v>0</v>
      </c>
      <c r="Z29" s="38">
        <f>IFERROR(L29+VLOOKUP($P29,Données!$J:$R,2,0)+VLOOKUP($P29,Données!$J:$R,3,0)+VLOOKUP($P29,Données!$J:$R,4,0)+VLOOKUP($P29,Données!$J:$R,5,0)+VLOOKUP($P29,Données!$J:$R,6,0)+VLOOKUP($P29,Données!$J:$R,7,0)+VLOOKUP($P29,Données!$J:$R,8,0)+VLOOKUP($P29,Données!$J:$R,9,0),"N/A")</f>
        <v>0</v>
      </c>
    </row>
    <row r="30" spans="1:26" s="48" customFormat="1" ht="12" x14ac:dyDescent="0.25">
      <c r="A30" s="45" t="str">
        <f t="shared" si="0"/>
        <v>EDI</v>
      </c>
      <c r="B30" s="45" t="str">
        <f t="shared" si="1"/>
        <v>24SANxxxx</v>
      </c>
      <c r="C30" s="45"/>
      <c r="D30" s="46"/>
      <c r="E30" s="65"/>
      <c r="F30" s="65"/>
      <c r="G30" s="45"/>
      <c r="H30" s="47"/>
      <c r="I30" s="47"/>
      <c r="J30" s="47"/>
      <c r="K30" s="66"/>
      <c r="L30" s="53"/>
      <c r="M30" s="53"/>
      <c r="N30" s="47"/>
      <c r="O30" s="67">
        <f t="shared" si="2"/>
        <v>0</v>
      </c>
      <c r="P30" s="54" t="s">
        <v>9</v>
      </c>
      <c r="Q30" s="67">
        <f t="shared" si="3"/>
        <v>0</v>
      </c>
      <c r="R30" s="68">
        <f t="shared" si="4"/>
        <v>0</v>
      </c>
      <c r="S30" s="38">
        <f>IFERROR(L30+VLOOKUP($P30,Données!$J:$R,2,0),"N/A")</f>
        <v>0</v>
      </c>
      <c r="T30" s="38">
        <f>IFERROR(L30+VLOOKUP($P30,Données!$J:$R,2,0)+VLOOKUP($P30,Données!$J:$R,3,0),"N/A")</f>
        <v>0</v>
      </c>
      <c r="U30" s="38">
        <f>IFERROR(L30+VLOOKUP($P30,Données!$J:$R,2,0)+VLOOKUP($P30,Données!$J:$R,3,0)+VLOOKUP($P30,Données!$J:$R,4,0),"N/A")</f>
        <v>0</v>
      </c>
      <c r="V30" s="38">
        <f>IFERROR(L30+VLOOKUP($P30,Données!$J:$R,2,0)+VLOOKUP($P30,Données!$J:$R,3,0)+VLOOKUP($P30,Données!$J:$R,4,0)+VLOOKUP($P30,Données!$J:$R,5,0),"N/A")</f>
        <v>0</v>
      </c>
      <c r="W30" s="38">
        <f>IFERROR(L30+VLOOKUP($P30,Données!$J:$R,2,0)+VLOOKUP($P30,Données!$J:$R,3,0)+VLOOKUP($P30,Données!$J:$R,4,0)+VLOOKUP($P30,Données!$J:$R,5,0)+VLOOKUP($P30,Données!$J:$R,6,0),"N/A")</f>
        <v>0</v>
      </c>
      <c r="X30" s="38">
        <f>IFERROR(L30+VLOOKUP($P30,Données!$J:$R,2,0)+VLOOKUP($P30,Données!$J:$R,3,0)+VLOOKUP($P30,Données!$J:$R,4,0)+VLOOKUP($P30,Données!$J:$R,5,0)+VLOOKUP($P30,Données!$J:$R,6,0)+VLOOKUP($P30,Données!$J:$R,7,0),"N/A")</f>
        <v>0</v>
      </c>
      <c r="Y30" s="38">
        <f>IFERROR(L30+VLOOKUP($P30,Données!$J:$R,2,0)+VLOOKUP($P30,Données!$J:$R,3,0)+VLOOKUP($P30,Données!$J:$R,4,0)+VLOOKUP($P30,Données!$J:$R,5,0)+VLOOKUP($P30,Données!$J:$R,6,0)+VLOOKUP($P30,Données!$J:$R,7,0)+VLOOKUP($P30,Données!$J:$R,8,0),"N/A")</f>
        <v>0</v>
      </c>
      <c r="Z30" s="38">
        <f>IFERROR(L30+VLOOKUP($P30,Données!$J:$R,2,0)+VLOOKUP($P30,Données!$J:$R,3,0)+VLOOKUP($P30,Données!$J:$R,4,0)+VLOOKUP($P30,Données!$J:$R,5,0)+VLOOKUP($P30,Données!$J:$R,6,0)+VLOOKUP($P30,Données!$J:$R,7,0)+VLOOKUP($P30,Données!$J:$R,8,0)+VLOOKUP($P30,Données!$J:$R,9,0),"N/A")</f>
        <v>0</v>
      </c>
    </row>
    <row r="31" spans="1:26" s="48" customFormat="1" ht="12" x14ac:dyDescent="0.25">
      <c r="A31" s="45" t="str">
        <f t="shared" si="0"/>
        <v>EDI</v>
      </c>
      <c r="B31" s="45" t="str">
        <f t="shared" si="1"/>
        <v>24SANxxxx</v>
      </c>
      <c r="C31" s="45"/>
      <c r="D31" s="46"/>
      <c r="E31" s="65"/>
      <c r="F31" s="65"/>
      <c r="G31" s="45"/>
      <c r="H31" s="47"/>
      <c r="I31" s="47"/>
      <c r="J31" s="47"/>
      <c r="K31" s="66"/>
      <c r="L31" s="53"/>
      <c r="M31" s="53"/>
      <c r="N31" s="47"/>
      <c r="O31" s="67">
        <f t="shared" si="2"/>
        <v>0</v>
      </c>
      <c r="P31" s="54" t="s">
        <v>9</v>
      </c>
      <c r="Q31" s="67">
        <f t="shared" si="3"/>
        <v>0</v>
      </c>
      <c r="R31" s="68">
        <f t="shared" si="4"/>
        <v>0</v>
      </c>
      <c r="S31" s="38">
        <f>IFERROR(L31+VLOOKUP($P31,Données!$J:$R,2,0),"N/A")</f>
        <v>0</v>
      </c>
      <c r="T31" s="38">
        <f>IFERROR(L31+VLOOKUP($P31,Données!$J:$R,2,0)+VLOOKUP($P31,Données!$J:$R,3,0),"N/A")</f>
        <v>0</v>
      </c>
      <c r="U31" s="38">
        <f>IFERROR(L31+VLOOKUP($P31,Données!$J:$R,2,0)+VLOOKUP($P31,Données!$J:$R,3,0)+VLOOKUP($P31,Données!$J:$R,4,0),"N/A")</f>
        <v>0</v>
      </c>
      <c r="V31" s="38">
        <f>IFERROR(L31+VLOOKUP($P31,Données!$J:$R,2,0)+VLOOKUP($P31,Données!$J:$R,3,0)+VLOOKUP($P31,Données!$J:$R,4,0)+VLOOKUP($P31,Données!$J:$R,5,0),"N/A")</f>
        <v>0</v>
      </c>
      <c r="W31" s="38">
        <f>IFERROR(L31+VLOOKUP($P31,Données!$J:$R,2,0)+VLOOKUP($P31,Données!$J:$R,3,0)+VLOOKUP($P31,Données!$J:$R,4,0)+VLOOKUP($P31,Données!$J:$R,5,0)+VLOOKUP($P31,Données!$J:$R,6,0),"N/A")</f>
        <v>0</v>
      </c>
      <c r="X31" s="38">
        <f>IFERROR(L31+VLOOKUP($P31,Données!$J:$R,2,0)+VLOOKUP($P31,Données!$J:$R,3,0)+VLOOKUP($P31,Données!$J:$R,4,0)+VLOOKUP($P31,Données!$J:$R,5,0)+VLOOKUP($P31,Données!$J:$R,6,0)+VLOOKUP($P31,Données!$J:$R,7,0),"N/A")</f>
        <v>0</v>
      </c>
      <c r="Y31" s="38">
        <f>IFERROR(L31+VLOOKUP($P31,Données!$J:$R,2,0)+VLOOKUP($P31,Données!$J:$R,3,0)+VLOOKUP($P31,Données!$J:$R,4,0)+VLOOKUP($P31,Données!$J:$R,5,0)+VLOOKUP($P31,Données!$J:$R,6,0)+VLOOKUP($P31,Données!$J:$R,7,0)+VLOOKUP($P31,Données!$J:$R,8,0),"N/A")</f>
        <v>0</v>
      </c>
      <c r="Z31" s="38">
        <f>IFERROR(L31+VLOOKUP($P31,Données!$J:$R,2,0)+VLOOKUP($P31,Données!$J:$R,3,0)+VLOOKUP($P31,Données!$J:$R,4,0)+VLOOKUP($P31,Données!$J:$R,5,0)+VLOOKUP($P31,Données!$J:$R,6,0)+VLOOKUP($P31,Données!$J:$R,7,0)+VLOOKUP($P31,Données!$J:$R,8,0)+VLOOKUP($P31,Données!$J:$R,9,0),"N/A")</f>
        <v>0</v>
      </c>
    </row>
    <row r="32" spans="1:26" s="48" customFormat="1" ht="12" x14ac:dyDescent="0.25">
      <c r="A32" s="45" t="str">
        <f t="shared" si="0"/>
        <v>EDI</v>
      </c>
      <c r="B32" s="45" t="str">
        <f t="shared" si="1"/>
        <v>24SANxxxx</v>
      </c>
      <c r="C32" s="45"/>
      <c r="D32" s="46"/>
      <c r="E32" s="65"/>
      <c r="F32" s="65"/>
      <c r="G32" s="45"/>
      <c r="H32" s="47"/>
      <c r="I32" s="47"/>
      <c r="J32" s="47"/>
      <c r="K32" s="66"/>
      <c r="L32" s="53"/>
      <c r="M32" s="53"/>
      <c r="N32" s="47"/>
      <c r="O32" s="67">
        <f t="shared" si="2"/>
        <v>0</v>
      </c>
      <c r="P32" s="54" t="s">
        <v>9</v>
      </c>
      <c r="Q32" s="67">
        <f t="shared" si="3"/>
        <v>0</v>
      </c>
      <c r="R32" s="68">
        <f t="shared" si="4"/>
        <v>0</v>
      </c>
      <c r="S32" s="38">
        <f>IFERROR(L32+VLOOKUP($P32,Données!$J:$R,2,0),"N/A")</f>
        <v>0</v>
      </c>
      <c r="T32" s="38">
        <f>IFERROR(L32+VLOOKUP($P32,Données!$J:$R,2,0)+VLOOKUP($P32,Données!$J:$R,3,0),"N/A")</f>
        <v>0</v>
      </c>
      <c r="U32" s="38">
        <f>IFERROR(L32+VLOOKUP($P32,Données!$J:$R,2,0)+VLOOKUP($P32,Données!$J:$R,3,0)+VLOOKUP($P32,Données!$J:$R,4,0),"N/A")</f>
        <v>0</v>
      </c>
      <c r="V32" s="38">
        <f>IFERROR(L32+VLOOKUP($P32,Données!$J:$R,2,0)+VLOOKUP($P32,Données!$J:$R,3,0)+VLOOKUP($P32,Données!$J:$R,4,0)+VLOOKUP($P32,Données!$J:$R,5,0),"N/A")</f>
        <v>0</v>
      </c>
      <c r="W32" s="38">
        <f>IFERROR(L32+VLOOKUP($P32,Données!$J:$R,2,0)+VLOOKUP($P32,Données!$J:$R,3,0)+VLOOKUP($P32,Données!$J:$R,4,0)+VLOOKUP($P32,Données!$J:$R,5,0)+VLOOKUP($P32,Données!$J:$R,6,0),"N/A")</f>
        <v>0</v>
      </c>
      <c r="X32" s="38">
        <f>IFERROR(L32+VLOOKUP($P32,Données!$J:$R,2,0)+VLOOKUP($P32,Données!$J:$R,3,0)+VLOOKUP($P32,Données!$J:$R,4,0)+VLOOKUP($P32,Données!$J:$R,5,0)+VLOOKUP($P32,Données!$J:$R,6,0)+VLOOKUP($P32,Données!$J:$R,7,0),"N/A")</f>
        <v>0</v>
      </c>
      <c r="Y32" s="38">
        <f>IFERROR(L32+VLOOKUP($P32,Données!$J:$R,2,0)+VLOOKUP($P32,Données!$J:$R,3,0)+VLOOKUP($P32,Données!$J:$R,4,0)+VLOOKUP($P32,Données!$J:$R,5,0)+VLOOKUP($P32,Données!$J:$R,6,0)+VLOOKUP($P32,Données!$J:$R,7,0)+VLOOKUP($P32,Données!$J:$R,8,0),"N/A")</f>
        <v>0</v>
      </c>
      <c r="Z32" s="38">
        <f>IFERROR(L32+VLOOKUP($P32,Données!$J:$R,2,0)+VLOOKUP($P32,Données!$J:$R,3,0)+VLOOKUP($P32,Données!$J:$R,4,0)+VLOOKUP($P32,Données!$J:$R,5,0)+VLOOKUP($P32,Données!$J:$R,6,0)+VLOOKUP($P32,Données!$J:$R,7,0)+VLOOKUP($P32,Données!$J:$R,8,0)+VLOOKUP($P32,Données!$J:$R,9,0),"N/A")</f>
        <v>0</v>
      </c>
    </row>
    <row r="33" spans="1:26" s="48" customFormat="1" ht="12" x14ac:dyDescent="0.25">
      <c r="A33" s="45" t="str">
        <f t="shared" si="0"/>
        <v>EDI</v>
      </c>
      <c r="B33" s="45" t="str">
        <f t="shared" si="1"/>
        <v>24SANxxxx</v>
      </c>
      <c r="C33" s="45"/>
      <c r="D33" s="46"/>
      <c r="E33" s="65"/>
      <c r="F33" s="65"/>
      <c r="G33" s="45"/>
      <c r="H33" s="47"/>
      <c r="I33" s="47"/>
      <c r="J33" s="47"/>
      <c r="K33" s="66"/>
      <c r="L33" s="53"/>
      <c r="M33" s="53"/>
      <c r="N33" s="47"/>
      <c r="O33" s="67">
        <f t="shared" si="2"/>
        <v>0</v>
      </c>
      <c r="P33" s="54" t="s">
        <v>9</v>
      </c>
      <c r="Q33" s="67">
        <f t="shared" si="3"/>
        <v>0</v>
      </c>
      <c r="R33" s="68">
        <f t="shared" si="4"/>
        <v>0</v>
      </c>
      <c r="S33" s="38">
        <f>IFERROR(L33+VLOOKUP($P33,Données!$J:$R,2,0),"N/A")</f>
        <v>0</v>
      </c>
      <c r="T33" s="38">
        <f>IFERROR(L33+VLOOKUP($P33,Données!$J:$R,2,0)+VLOOKUP($P33,Données!$J:$R,3,0),"N/A")</f>
        <v>0</v>
      </c>
      <c r="U33" s="38">
        <f>IFERROR(L33+VLOOKUP($P33,Données!$J:$R,2,0)+VLOOKUP($P33,Données!$J:$R,3,0)+VLOOKUP($P33,Données!$J:$R,4,0),"N/A")</f>
        <v>0</v>
      </c>
      <c r="V33" s="38">
        <f>IFERROR(L33+VLOOKUP($P33,Données!$J:$R,2,0)+VLOOKUP($P33,Données!$J:$R,3,0)+VLOOKUP($P33,Données!$J:$R,4,0)+VLOOKUP($P33,Données!$J:$R,5,0),"N/A")</f>
        <v>0</v>
      </c>
      <c r="W33" s="38">
        <f>IFERROR(L33+VLOOKUP($P33,Données!$J:$R,2,0)+VLOOKUP($P33,Données!$J:$R,3,0)+VLOOKUP($P33,Données!$J:$R,4,0)+VLOOKUP($P33,Données!$J:$R,5,0)+VLOOKUP($P33,Données!$J:$R,6,0),"N/A")</f>
        <v>0</v>
      </c>
      <c r="X33" s="38">
        <f>IFERROR(L33+VLOOKUP($P33,Données!$J:$R,2,0)+VLOOKUP($P33,Données!$J:$R,3,0)+VLOOKUP($P33,Données!$J:$R,4,0)+VLOOKUP($P33,Données!$J:$R,5,0)+VLOOKUP($P33,Données!$J:$R,6,0)+VLOOKUP($P33,Données!$J:$R,7,0),"N/A")</f>
        <v>0</v>
      </c>
      <c r="Y33" s="38">
        <f>IFERROR(L33+VLOOKUP($P33,Données!$J:$R,2,0)+VLOOKUP($P33,Données!$J:$R,3,0)+VLOOKUP($P33,Données!$J:$R,4,0)+VLOOKUP($P33,Données!$J:$R,5,0)+VLOOKUP($P33,Données!$J:$R,6,0)+VLOOKUP($P33,Données!$J:$R,7,0)+VLOOKUP($P33,Données!$J:$R,8,0),"N/A")</f>
        <v>0</v>
      </c>
      <c r="Z33" s="38">
        <f>IFERROR(L33+VLOOKUP($P33,Données!$J:$R,2,0)+VLOOKUP($P33,Données!$J:$R,3,0)+VLOOKUP($P33,Données!$J:$R,4,0)+VLOOKUP($P33,Données!$J:$R,5,0)+VLOOKUP($P33,Données!$J:$R,6,0)+VLOOKUP($P33,Données!$J:$R,7,0)+VLOOKUP($P33,Données!$J:$R,8,0)+VLOOKUP($P33,Données!$J:$R,9,0),"N/A")</f>
        <v>0</v>
      </c>
    </row>
    <row r="34" spans="1:26" s="48" customFormat="1" ht="12" x14ac:dyDescent="0.25">
      <c r="A34" s="45" t="str">
        <f t="shared" si="0"/>
        <v>EDI</v>
      </c>
      <c r="B34" s="45" t="str">
        <f t="shared" si="1"/>
        <v>24SANxxxx</v>
      </c>
      <c r="C34" s="45"/>
      <c r="D34" s="46"/>
      <c r="E34" s="65"/>
      <c r="F34" s="65"/>
      <c r="G34" s="45"/>
      <c r="H34" s="47"/>
      <c r="I34" s="47"/>
      <c r="J34" s="47"/>
      <c r="K34" s="66"/>
      <c r="L34" s="53"/>
      <c r="M34" s="53"/>
      <c r="N34" s="47"/>
      <c r="O34" s="67">
        <f t="shared" si="2"/>
        <v>0</v>
      </c>
      <c r="P34" s="54" t="s">
        <v>9</v>
      </c>
      <c r="Q34" s="67">
        <f t="shared" si="3"/>
        <v>0</v>
      </c>
      <c r="R34" s="68">
        <f t="shared" si="4"/>
        <v>0</v>
      </c>
      <c r="S34" s="38">
        <f>IFERROR(L34+VLOOKUP($P34,Données!$J:$R,2,0),"N/A")</f>
        <v>0</v>
      </c>
      <c r="T34" s="38">
        <f>IFERROR(L34+VLOOKUP($P34,Données!$J:$R,2,0)+VLOOKUP($P34,Données!$J:$R,3,0),"N/A")</f>
        <v>0</v>
      </c>
      <c r="U34" s="38">
        <f>IFERROR(L34+VLOOKUP($P34,Données!$J:$R,2,0)+VLOOKUP($P34,Données!$J:$R,3,0)+VLOOKUP($P34,Données!$J:$R,4,0),"N/A")</f>
        <v>0</v>
      </c>
      <c r="V34" s="38">
        <f>IFERROR(L34+VLOOKUP($P34,Données!$J:$R,2,0)+VLOOKUP($P34,Données!$J:$R,3,0)+VLOOKUP($P34,Données!$J:$R,4,0)+VLOOKUP($P34,Données!$J:$R,5,0),"N/A")</f>
        <v>0</v>
      </c>
      <c r="W34" s="38">
        <f>IFERROR(L34+VLOOKUP($P34,Données!$J:$R,2,0)+VLOOKUP($P34,Données!$J:$R,3,0)+VLOOKUP($P34,Données!$J:$R,4,0)+VLOOKUP($P34,Données!$J:$R,5,0)+VLOOKUP($P34,Données!$J:$R,6,0),"N/A")</f>
        <v>0</v>
      </c>
      <c r="X34" s="38">
        <f>IFERROR(L34+VLOOKUP($P34,Données!$J:$R,2,0)+VLOOKUP($P34,Données!$J:$R,3,0)+VLOOKUP($P34,Données!$J:$R,4,0)+VLOOKUP($P34,Données!$J:$R,5,0)+VLOOKUP($P34,Données!$J:$R,6,0)+VLOOKUP($P34,Données!$J:$R,7,0),"N/A")</f>
        <v>0</v>
      </c>
      <c r="Y34" s="38">
        <f>IFERROR(L34+VLOOKUP($P34,Données!$J:$R,2,0)+VLOOKUP($P34,Données!$J:$R,3,0)+VLOOKUP($P34,Données!$J:$R,4,0)+VLOOKUP($P34,Données!$J:$R,5,0)+VLOOKUP($P34,Données!$J:$R,6,0)+VLOOKUP($P34,Données!$J:$R,7,0)+VLOOKUP($P34,Données!$J:$R,8,0),"N/A")</f>
        <v>0</v>
      </c>
      <c r="Z34" s="38">
        <f>IFERROR(L34+VLOOKUP($P34,Données!$J:$R,2,0)+VLOOKUP($P34,Données!$J:$R,3,0)+VLOOKUP($P34,Données!$J:$R,4,0)+VLOOKUP($P34,Données!$J:$R,5,0)+VLOOKUP($P34,Données!$J:$R,6,0)+VLOOKUP($P34,Données!$J:$R,7,0)+VLOOKUP($P34,Données!$J:$R,8,0)+VLOOKUP($P34,Données!$J:$R,9,0),"N/A")</f>
        <v>0</v>
      </c>
    </row>
    <row r="35" spans="1:26" s="48" customFormat="1" ht="12" x14ac:dyDescent="0.25">
      <c r="A35" s="45" t="str">
        <f t="shared" si="0"/>
        <v>EDI</v>
      </c>
      <c r="B35" s="45" t="str">
        <f t="shared" si="1"/>
        <v>24SANxxxx</v>
      </c>
      <c r="C35" s="45"/>
      <c r="D35" s="46"/>
      <c r="E35" s="65"/>
      <c r="F35" s="65"/>
      <c r="G35" s="45"/>
      <c r="H35" s="47"/>
      <c r="I35" s="47"/>
      <c r="J35" s="47"/>
      <c r="K35" s="66"/>
      <c r="L35" s="53"/>
      <c r="M35" s="53"/>
      <c r="N35" s="47"/>
      <c r="O35" s="67">
        <f t="shared" si="2"/>
        <v>0</v>
      </c>
      <c r="P35" s="54" t="s">
        <v>9</v>
      </c>
      <c r="Q35" s="67">
        <f t="shared" si="3"/>
        <v>0</v>
      </c>
      <c r="R35" s="68">
        <f t="shared" si="4"/>
        <v>0</v>
      </c>
      <c r="S35" s="38">
        <f>IFERROR(L35+VLOOKUP($P35,Données!$J:$R,2,0),"N/A")</f>
        <v>0</v>
      </c>
      <c r="T35" s="38">
        <f>IFERROR(L35+VLOOKUP($P35,Données!$J:$R,2,0)+VLOOKUP($P35,Données!$J:$R,3,0),"N/A")</f>
        <v>0</v>
      </c>
      <c r="U35" s="38">
        <f>IFERROR(L35+VLOOKUP($P35,Données!$J:$R,2,0)+VLOOKUP($P35,Données!$J:$R,3,0)+VLOOKUP($P35,Données!$J:$R,4,0),"N/A")</f>
        <v>0</v>
      </c>
      <c r="V35" s="38">
        <f>IFERROR(L35+VLOOKUP($P35,Données!$J:$R,2,0)+VLOOKUP($P35,Données!$J:$R,3,0)+VLOOKUP($P35,Données!$J:$R,4,0)+VLOOKUP($P35,Données!$J:$R,5,0),"N/A")</f>
        <v>0</v>
      </c>
      <c r="W35" s="38">
        <f>IFERROR(L35+VLOOKUP($P35,Données!$J:$R,2,0)+VLOOKUP($P35,Données!$J:$R,3,0)+VLOOKUP($P35,Données!$J:$R,4,0)+VLOOKUP($P35,Données!$J:$R,5,0)+VLOOKUP($P35,Données!$J:$R,6,0),"N/A")</f>
        <v>0</v>
      </c>
      <c r="X35" s="38">
        <f>IFERROR(L35+VLOOKUP($P35,Données!$J:$R,2,0)+VLOOKUP($P35,Données!$J:$R,3,0)+VLOOKUP($P35,Données!$J:$R,4,0)+VLOOKUP($P35,Données!$J:$R,5,0)+VLOOKUP($P35,Données!$J:$R,6,0)+VLOOKUP($P35,Données!$J:$R,7,0),"N/A")</f>
        <v>0</v>
      </c>
      <c r="Y35" s="38">
        <f>IFERROR(L35+VLOOKUP($P35,Données!$J:$R,2,0)+VLOOKUP($P35,Données!$J:$R,3,0)+VLOOKUP($P35,Données!$J:$R,4,0)+VLOOKUP($P35,Données!$J:$R,5,0)+VLOOKUP($P35,Données!$J:$R,6,0)+VLOOKUP($P35,Données!$J:$R,7,0)+VLOOKUP($P35,Données!$J:$R,8,0),"N/A")</f>
        <v>0</v>
      </c>
      <c r="Z35" s="38">
        <f>IFERROR(L35+VLOOKUP($P35,Données!$J:$R,2,0)+VLOOKUP($P35,Données!$J:$R,3,0)+VLOOKUP($P35,Données!$J:$R,4,0)+VLOOKUP($P35,Données!$J:$R,5,0)+VLOOKUP($P35,Données!$J:$R,6,0)+VLOOKUP($P35,Données!$J:$R,7,0)+VLOOKUP($P35,Données!$J:$R,8,0)+VLOOKUP($P35,Données!$J:$R,9,0),"N/A")</f>
        <v>0</v>
      </c>
    </row>
    <row r="36" spans="1:26" s="48" customFormat="1" ht="12" x14ac:dyDescent="0.25">
      <c r="A36" s="45" t="str">
        <f t="shared" si="0"/>
        <v>EDI</v>
      </c>
      <c r="B36" s="45" t="str">
        <f t="shared" si="1"/>
        <v>24SANxxxx</v>
      </c>
      <c r="C36" s="45"/>
      <c r="D36" s="46"/>
      <c r="E36" s="65"/>
      <c r="F36" s="65"/>
      <c r="G36" s="45"/>
      <c r="H36" s="47"/>
      <c r="I36" s="47"/>
      <c r="J36" s="47"/>
      <c r="K36" s="66"/>
      <c r="L36" s="53"/>
      <c r="M36" s="53"/>
      <c r="N36" s="47"/>
      <c r="O36" s="67">
        <f t="shared" si="2"/>
        <v>0</v>
      </c>
      <c r="P36" s="54" t="s">
        <v>9</v>
      </c>
      <c r="Q36" s="67">
        <f t="shared" si="3"/>
        <v>0</v>
      </c>
      <c r="R36" s="68">
        <f t="shared" si="4"/>
        <v>0</v>
      </c>
      <c r="S36" s="38">
        <f>IFERROR(L36+VLOOKUP($P36,Données!$J:$R,2,0),"N/A")</f>
        <v>0</v>
      </c>
      <c r="T36" s="38">
        <f>IFERROR(L36+VLOOKUP($P36,Données!$J:$R,2,0)+VLOOKUP($P36,Données!$J:$R,3,0),"N/A")</f>
        <v>0</v>
      </c>
      <c r="U36" s="38">
        <f>IFERROR(L36+VLOOKUP($P36,Données!$J:$R,2,0)+VLOOKUP($P36,Données!$J:$R,3,0)+VLOOKUP($P36,Données!$J:$R,4,0),"N/A")</f>
        <v>0</v>
      </c>
      <c r="V36" s="38">
        <f>IFERROR(L36+VLOOKUP($P36,Données!$J:$R,2,0)+VLOOKUP($P36,Données!$J:$R,3,0)+VLOOKUP($P36,Données!$J:$R,4,0)+VLOOKUP($P36,Données!$J:$R,5,0),"N/A")</f>
        <v>0</v>
      </c>
      <c r="W36" s="38">
        <f>IFERROR(L36+VLOOKUP($P36,Données!$J:$R,2,0)+VLOOKUP($P36,Données!$J:$R,3,0)+VLOOKUP($P36,Données!$J:$R,4,0)+VLOOKUP($P36,Données!$J:$R,5,0)+VLOOKUP($P36,Données!$J:$R,6,0),"N/A")</f>
        <v>0</v>
      </c>
      <c r="X36" s="38">
        <f>IFERROR(L36+VLOOKUP($P36,Données!$J:$R,2,0)+VLOOKUP($P36,Données!$J:$R,3,0)+VLOOKUP($P36,Données!$J:$R,4,0)+VLOOKUP($P36,Données!$J:$R,5,0)+VLOOKUP($P36,Données!$J:$R,6,0)+VLOOKUP($P36,Données!$J:$R,7,0),"N/A")</f>
        <v>0</v>
      </c>
      <c r="Y36" s="38">
        <f>IFERROR(L36+VLOOKUP($P36,Données!$J:$R,2,0)+VLOOKUP($P36,Données!$J:$R,3,0)+VLOOKUP($P36,Données!$J:$R,4,0)+VLOOKUP($P36,Données!$J:$R,5,0)+VLOOKUP($P36,Données!$J:$R,6,0)+VLOOKUP($P36,Données!$J:$R,7,0)+VLOOKUP($P36,Données!$J:$R,8,0),"N/A")</f>
        <v>0</v>
      </c>
      <c r="Z36" s="38">
        <f>IFERROR(L36+VLOOKUP($P36,Données!$J:$R,2,0)+VLOOKUP($P36,Données!$J:$R,3,0)+VLOOKUP($P36,Données!$J:$R,4,0)+VLOOKUP($P36,Données!$J:$R,5,0)+VLOOKUP($P36,Données!$J:$R,6,0)+VLOOKUP($P36,Données!$J:$R,7,0)+VLOOKUP($P36,Données!$J:$R,8,0)+VLOOKUP($P36,Données!$J:$R,9,0),"N/A")</f>
        <v>0</v>
      </c>
    </row>
    <row r="37" spans="1:26" s="48" customFormat="1" ht="12" x14ac:dyDescent="0.25">
      <c r="A37" s="45" t="str">
        <f t="shared" si="0"/>
        <v>EDI</v>
      </c>
      <c r="B37" s="45" t="str">
        <f t="shared" si="1"/>
        <v>24SANxxxx</v>
      </c>
      <c r="C37" s="45"/>
      <c r="D37" s="46"/>
      <c r="E37" s="65"/>
      <c r="F37" s="65"/>
      <c r="G37" s="45"/>
      <c r="H37" s="47"/>
      <c r="I37" s="47"/>
      <c r="J37" s="47"/>
      <c r="K37" s="66"/>
      <c r="L37" s="53"/>
      <c r="M37" s="53"/>
      <c r="N37" s="47"/>
      <c r="O37" s="67">
        <f t="shared" si="2"/>
        <v>0</v>
      </c>
      <c r="P37" s="54" t="s">
        <v>9</v>
      </c>
      <c r="Q37" s="67">
        <f t="shared" si="3"/>
        <v>0</v>
      </c>
      <c r="R37" s="68">
        <f t="shared" si="4"/>
        <v>0</v>
      </c>
      <c r="S37" s="38">
        <f>IFERROR(L37+VLOOKUP($P37,Données!$J:$R,2,0),"N/A")</f>
        <v>0</v>
      </c>
      <c r="T37" s="38">
        <f>IFERROR(L37+VLOOKUP($P37,Données!$J:$R,2,0)+VLOOKUP($P37,Données!$J:$R,3,0),"N/A")</f>
        <v>0</v>
      </c>
      <c r="U37" s="38">
        <f>IFERROR(L37+VLOOKUP($P37,Données!$J:$R,2,0)+VLOOKUP($P37,Données!$J:$R,3,0)+VLOOKUP($P37,Données!$J:$R,4,0),"N/A")</f>
        <v>0</v>
      </c>
      <c r="V37" s="38">
        <f>IFERROR(L37+VLOOKUP($P37,Données!$J:$R,2,0)+VLOOKUP($P37,Données!$J:$R,3,0)+VLOOKUP($P37,Données!$J:$R,4,0)+VLOOKUP($P37,Données!$J:$R,5,0),"N/A")</f>
        <v>0</v>
      </c>
      <c r="W37" s="38">
        <f>IFERROR(L37+VLOOKUP($P37,Données!$J:$R,2,0)+VLOOKUP($P37,Données!$J:$R,3,0)+VLOOKUP($P37,Données!$J:$R,4,0)+VLOOKUP($P37,Données!$J:$R,5,0)+VLOOKUP($P37,Données!$J:$R,6,0),"N/A")</f>
        <v>0</v>
      </c>
      <c r="X37" s="38">
        <f>IFERROR(L37+VLOOKUP($P37,Données!$J:$R,2,0)+VLOOKUP($P37,Données!$J:$R,3,0)+VLOOKUP($P37,Données!$J:$R,4,0)+VLOOKUP($P37,Données!$J:$R,5,0)+VLOOKUP($P37,Données!$J:$R,6,0)+VLOOKUP($P37,Données!$J:$R,7,0),"N/A")</f>
        <v>0</v>
      </c>
      <c r="Y37" s="38">
        <f>IFERROR(L37+VLOOKUP($P37,Données!$J:$R,2,0)+VLOOKUP($P37,Données!$J:$R,3,0)+VLOOKUP($P37,Données!$J:$R,4,0)+VLOOKUP($P37,Données!$J:$R,5,0)+VLOOKUP($P37,Données!$J:$R,6,0)+VLOOKUP($P37,Données!$J:$R,7,0)+VLOOKUP($P37,Données!$J:$R,8,0),"N/A")</f>
        <v>0</v>
      </c>
      <c r="Z37" s="38">
        <f>IFERROR(L37+VLOOKUP($P37,Données!$J:$R,2,0)+VLOOKUP($P37,Données!$J:$R,3,0)+VLOOKUP($P37,Données!$J:$R,4,0)+VLOOKUP($P37,Données!$J:$R,5,0)+VLOOKUP($P37,Données!$J:$R,6,0)+VLOOKUP($P37,Données!$J:$R,7,0)+VLOOKUP($P37,Données!$J:$R,8,0)+VLOOKUP($P37,Données!$J:$R,9,0),"N/A")</f>
        <v>0</v>
      </c>
    </row>
    <row r="38" spans="1:26" s="48" customFormat="1" ht="12" x14ac:dyDescent="0.25">
      <c r="A38" s="45" t="str">
        <f t="shared" si="0"/>
        <v>EDI</v>
      </c>
      <c r="B38" s="45" t="str">
        <f t="shared" si="1"/>
        <v>24SANxxxx</v>
      </c>
      <c r="C38" s="45"/>
      <c r="D38" s="46"/>
      <c r="E38" s="65"/>
      <c r="F38" s="65"/>
      <c r="G38" s="45"/>
      <c r="H38" s="47"/>
      <c r="I38" s="47"/>
      <c r="J38" s="47"/>
      <c r="K38" s="66"/>
      <c r="L38" s="53"/>
      <c r="M38" s="53"/>
      <c r="N38" s="47"/>
      <c r="O38" s="67">
        <f t="shared" si="2"/>
        <v>0</v>
      </c>
      <c r="P38" s="54" t="s">
        <v>9</v>
      </c>
      <c r="Q38" s="67">
        <f t="shared" si="3"/>
        <v>0</v>
      </c>
      <c r="R38" s="68">
        <f t="shared" si="4"/>
        <v>0</v>
      </c>
      <c r="S38" s="38">
        <f>IFERROR(L38+VLOOKUP($P38,Données!$J:$R,2,0),"N/A")</f>
        <v>0</v>
      </c>
      <c r="T38" s="38">
        <f>IFERROR(L38+VLOOKUP($P38,Données!$J:$R,2,0)+VLOOKUP($P38,Données!$J:$R,3,0),"N/A")</f>
        <v>0</v>
      </c>
      <c r="U38" s="38">
        <f>IFERROR(L38+VLOOKUP($P38,Données!$J:$R,2,0)+VLOOKUP($P38,Données!$J:$R,3,0)+VLOOKUP($P38,Données!$J:$R,4,0),"N/A")</f>
        <v>0</v>
      </c>
      <c r="V38" s="38">
        <f>IFERROR(L38+VLOOKUP($P38,Données!$J:$R,2,0)+VLOOKUP($P38,Données!$J:$R,3,0)+VLOOKUP($P38,Données!$J:$R,4,0)+VLOOKUP($P38,Données!$J:$R,5,0),"N/A")</f>
        <v>0</v>
      </c>
      <c r="W38" s="38">
        <f>IFERROR(L38+VLOOKUP($P38,Données!$J:$R,2,0)+VLOOKUP($P38,Données!$J:$R,3,0)+VLOOKUP($P38,Données!$J:$R,4,0)+VLOOKUP($P38,Données!$J:$R,5,0)+VLOOKUP($P38,Données!$J:$R,6,0),"N/A")</f>
        <v>0</v>
      </c>
      <c r="X38" s="38">
        <f>IFERROR(L38+VLOOKUP($P38,Données!$J:$R,2,0)+VLOOKUP($P38,Données!$J:$R,3,0)+VLOOKUP($P38,Données!$J:$R,4,0)+VLOOKUP($P38,Données!$J:$R,5,0)+VLOOKUP($P38,Données!$J:$R,6,0)+VLOOKUP($P38,Données!$J:$R,7,0),"N/A")</f>
        <v>0</v>
      </c>
      <c r="Y38" s="38">
        <f>IFERROR(L38+VLOOKUP($P38,Données!$J:$R,2,0)+VLOOKUP($P38,Données!$J:$R,3,0)+VLOOKUP($P38,Données!$J:$R,4,0)+VLOOKUP($P38,Données!$J:$R,5,0)+VLOOKUP($P38,Données!$J:$R,6,0)+VLOOKUP($P38,Données!$J:$R,7,0)+VLOOKUP($P38,Données!$J:$R,8,0),"N/A")</f>
        <v>0</v>
      </c>
      <c r="Z38" s="38">
        <f>IFERROR(L38+VLOOKUP($P38,Données!$J:$R,2,0)+VLOOKUP($P38,Données!$J:$R,3,0)+VLOOKUP($P38,Données!$J:$R,4,0)+VLOOKUP($P38,Données!$J:$R,5,0)+VLOOKUP($P38,Données!$J:$R,6,0)+VLOOKUP($P38,Données!$J:$R,7,0)+VLOOKUP($P38,Données!$J:$R,8,0)+VLOOKUP($P38,Données!$J:$R,9,0),"N/A")</f>
        <v>0</v>
      </c>
    </row>
    <row r="39" spans="1:26" s="48" customFormat="1" ht="12" x14ac:dyDescent="0.25">
      <c r="A39" s="45" t="str">
        <f t="shared" si="0"/>
        <v>EDI</v>
      </c>
      <c r="B39" s="45" t="str">
        <f t="shared" si="1"/>
        <v>24SANxxxx</v>
      </c>
      <c r="C39" s="45"/>
      <c r="D39" s="46"/>
      <c r="E39" s="65"/>
      <c r="F39" s="65"/>
      <c r="G39" s="45"/>
      <c r="H39" s="47"/>
      <c r="I39" s="47"/>
      <c r="J39" s="47"/>
      <c r="K39" s="66"/>
      <c r="L39" s="53"/>
      <c r="M39" s="53"/>
      <c r="N39" s="47"/>
      <c r="O39" s="67">
        <f t="shared" si="2"/>
        <v>0</v>
      </c>
      <c r="P39" s="54" t="s">
        <v>9</v>
      </c>
      <c r="Q39" s="67">
        <f t="shared" si="3"/>
        <v>0</v>
      </c>
      <c r="R39" s="68">
        <f t="shared" si="4"/>
        <v>0</v>
      </c>
      <c r="S39" s="38">
        <f>IFERROR(L39+VLOOKUP($P39,Données!$J:$R,2,0),"N/A")</f>
        <v>0</v>
      </c>
      <c r="T39" s="38">
        <f>IFERROR(L39+VLOOKUP($P39,Données!$J:$R,2,0)+VLOOKUP($P39,Données!$J:$R,3,0),"N/A")</f>
        <v>0</v>
      </c>
      <c r="U39" s="38">
        <f>IFERROR(L39+VLOOKUP($P39,Données!$J:$R,2,0)+VLOOKUP($P39,Données!$J:$R,3,0)+VLOOKUP($P39,Données!$J:$R,4,0),"N/A")</f>
        <v>0</v>
      </c>
      <c r="V39" s="38">
        <f>IFERROR(L39+VLOOKUP($P39,Données!$J:$R,2,0)+VLOOKUP($P39,Données!$J:$R,3,0)+VLOOKUP($P39,Données!$J:$R,4,0)+VLOOKUP($P39,Données!$J:$R,5,0),"N/A")</f>
        <v>0</v>
      </c>
      <c r="W39" s="38">
        <f>IFERROR(L39+VLOOKUP($P39,Données!$J:$R,2,0)+VLOOKUP($P39,Données!$J:$R,3,0)+VLOOKUP($P39,Données!$J:$R,4,0)+VLOOKUP($P39,Données!$J:$R,5,0)+VLOOKUP($P39,Données!$J:$R,6,0),"N/A")</f>
        <v>0</v>
      </c>
      <c r="X39" s="38">
        <f>IFERROR(L39+VLOOKUP($P39,Données!$J:$R,2,0)+VLOOKUP($P39,Données!$J:$R,3,0)+VLOOKUP($P39,Données!$J:$R,4,0)+VLOOKUP($P39,Données!$J:$R,5,0)+VLOOKUP($P39,Données!$J:$R,6,0)+VLOOKUP($P39,Données!$J:$R,7,0),"N/A")</f>
        <v>0</v>
      </c>
      <c r="Y39" s="38">
        <f>IFERROR(L39+VLOOKUP($P39,Données!$J:$R,2,0)+VLOOKUP($P39,Données!$J:$R,3,0)+VLOOKUP($P39,Données!$J:$R,4,0)+VLOOKUP($P39,Données!$J:$R,5,0)+VLOOKUP($P39,Données!$J:$R,6,0)+VLOOKUP($P39,Données!$J:$R,7,0)+VLOOKUP($P39,Données!$J:$R,8,0),"N/A")</f>
        <v>0</v>
      </c>
      <c r="Z39" s="38">
        <f>IFERROR(L39+VLOOKUP($P39,Données!$J:$R,2,0)+VLOOKUP($P39,Données!$J:$R,3,0)+VLOOKUP($P39,Données!$J:$R,4,0)+VLOOKUP($P39,Données!$J:$R,5,0)+VLOOKUP($P39,Données!$J:$R,6,0)+VLOOKUP($P39,Données!$J:$R,7,0)+VLOOKUP($P39,Données!$J:$R,8,0)+VLOOKUP($P39,Données!$J:$R,9,0),"N/A")</f>
        <v>0</v>
      </c>
    </row>
    <row r="40" spans="1:26" s="48" customFormat="1" ht="12" x14ac:dyDescent="0.25">
      <c r="A40" s="45" t="str">
        <f t="shared" si="0"/>
        <v>EDI</v>
      </c>
      <c r="B40" s="45" t="str">
        <f t="shared" si="1"/>
        <v>24SANxxxx</v>
      </c>
      <c r="C40" s="45"/>
      <c r="D40" s="46"/>
      <c r="E40" s="65"/>
      <c r="F40" s="65"/>
      <c r="G40" s="45"/>
      <c r="H40" s="47"/>
      <c r="I40" s="47"/>
      <c r="J40" s="47"/>
      <c r="K40" s="66"/>
      <c r="L40" s="53"/>
      <c r="M40" s="53"/>
      <c r="N40" s="47"/>
      <c r="O40" s="67">
        <f t="shared" si="2"/>
        <v>0</v>
      </c>
      <c r="P40" s="54" t="s">
        <v>9</v>
      </c>
      <c r="Q40" s="67">
        <f t="shared" si="3"/>
        <v>0</v>
      </c>
      <c r="R40" s="68">
        <f t="shared" si="4"/>
        <v>0</v>
      </c>
      <c r="S40" s="38">
        <f>IFERROR(L40+VLOOKUP($P40,Données!$J:$R,2,0),"N/A")</f>
        <v>0</v>
      </c>
      <c r="T40" s="38">
        <f>IFERROR(L40+VLOOKUP($P40,Données!$J:$R,2,0)+VLOOKUP($P40,Données!$J:$R,3,0),"N/A")</f>
        <v>0</v>
      </c>
      <c r="U40" s="38">
        <f>IFERROR(L40+VLOOKUP($P40,Données!$J:$R,2,0)+VLOOKUP($P40,Données!$J:$R,3,0)+VLOOKUP($P40,Données!$J:$R,4,0),"N/A")</f>
        <v>0</v>
      </c>
      <c r="V40" s="38">
        <f>IFERROR(L40+VLOOKUP($P40,Données!$J:$R,2,0)+VLOOKUP($P40,Données!$J:$R,3,0)+VLOOKUP($P40,Données!$J:$R,4,0)+VLOOKUP($P40,Données!$J:$R,5,0),"N/A")</f>
        <v>0</v>
      </c>
      <c r="W40" s="38">
        <f>IFERROR(L40+VLOOKUP($P40,Données!$J:$R,2,0)+VLOOKUP($P40,Données!$J:$R,3,0)+VLOOKUP($P40,Données!$J:$R,4,0)+VLOOKUP($P40,Données!$J:$R,5,0)+VLOOKUP($P40,Données!$J:$R,6,0),"N/A")</f>
        <v>0</v>
      </c>
      <c r="X40" s="38">
        <f>IFERROR(L40+VLOOKUP($P40,Données!$J:$R,2,0)+VLOOKUP($P40,Données!$J:$R,3,0)+VLOOKUP($P40,Données!$J:$R,4,0)+VLOOKUP($P40,Données!$J:$R,5,0)+VLOOKUP($P40,Données!$J:$R,6,0)+VLOOKUP($P40,Données!$J:$R,7,0),"N/A")</f>
        <v>0</v>
      </c>
      <c r="Y40" s="38">
        <f>IFERROR(L40+VLOOKUP($P40,Données!$J:$R,2,0)+VLOOKUP($P40,Données!$J:$R,3,0)+VLOOKUP($P40,Données!$J:$R,4,0)+VLOOKUP($P40,Données!$J:$R,5,0)+VLOOKUP($P40,Données!$J:$R,6,0)+VLOOKUP($P40,Données!$J:$R,7,0)+VLOOKUP($P40,Données!$J:$R,8,0),"N/A")</f>
        <v>0</v>
      </c>
      <c r="Z40" s="38">
        <f>IFERROR(L40+VLOOKUP($P40,Données!$J:$R,2,0)+VLOOKUP($P40,Données!$J:$R,3,0)+VLOOKUP($P40,Données!$J:$R,4,0)+VLOOKUP($P40,Données!$J:$R,5,0)+VLOOKUP($P40,Données!$J:$R,6,0)+VLOOKUP($P40,Données!$J:$R,7,0)+VLOOKUP($P40,Données!$J:$R,8,0)+VLOOKUP($P40,Données!$J:$R,9,0),"N/A")</f>
        <v>0</v>
      </c>
    </row>
    <row r="41" spans="1:26" s="48" customFormat="1" ht="12" x14ac:dyDescent="0.25">
      <c r="A41" s="45" t="str">
        <f t="shared" si="0"/>
        <v>EDI</v>
      </c>
      <c r="B41" s="45" t="str">
        <f t="shared" si="1"/>
        <v>24SANxxxx</v>
      </c>
      <c r="C41" s="45"/>
      <c r="D41" s="46"/>
      <c r="E41" s="65"/>
      <c r="F41" s="65"/>
      <c r="G41" s="45"/>
      <c r="H41" s="47"/>
      <c r="I41" s="47"/>
      <c r="J41" s="47"/>
      <c r="K41" s="66"/>
      <c r="L41" s="53"/>
      <c r="M41" s="53"/>
      <c r="N41" s="47"/>
      <c r="O41" s="67">
        <f t="shared" si="2"/>
        <v>0</v>
      </c>
      <c r="P41" s="54" t="s">
        <v>9</v>
      </c>
      <c r="Q41" s="67">
        <f t="shared" si="3"/>
        <v>0</v>
      </c>
      <c r="R41" s="68">
        <f t="shared" si="4"/>
        <v>0</v>
      </c>
      <c r="S41" s="38">
        <f>IFERROR(L41+VLOOKUP($P41,Données!$J:$R,2,0),"N/A")</f>
        <v>0</v>
      </c>
      <c r="T41" s="38">
        <f>IFERROR(L41+VLOOKUP($P41,Données!$J:$R,2,0)+VLOOKUP($P41,Données!$J:$R,3,0),"N/A")</f>
        <v>0</v>
      </c>
      <c r="U41" s="38">
        <f>IFERROR(L41+VLOOKUP($P41,Données!$J:$R,2,0)+VLOOKUP($P41,Données!$J:$R,3,0)+VLOOKUP($P41,Données!$J:$R,4,0),"N/A")</f>
        <v>0</v>
      </c>
      <c r="V41" s="38">
        <f>IFERROR(L41+VLOOKUP($P41,Données!$J:$R,2,0)+VLOOKUP($P41,Données!$J:$R,3,0)+VLOOKUP($P41,Données!$J:$R,4,0)+VLOOKUP($P41,Données!$J:$R,5,0),"N/A")</f>
        <v>0</v>
      </c>
      <c r="W41" s="38">
        <f>IFERROR(L41+VLOOKUP($P41,Données!$J:$R,2,0)+VLOOKUP($P41,Données!$J:$R,3,0)+VLOOKUP($P41,Données!$J:$R,4,0)+VLOOKUP($P41,Données!$J:$R,5,0)+VLOOKUP($P41,Données!$J:$R,6,0),"N/A")</f>
        <v>0</v>
      </c>
      <c r="X41" s="38">
        <f>IFERROR(L41+VLOOKUP($P41,Données!$J:$R,2,0)+VLOOKUP($P41,Données!$J:$R,3,0)+VLOOKUP($P41,Données!$J:$R,4,0)+VLOOKUP($P41,Données!$J:$R,5,0)+VLOOKUP($P41,Données!$J:$R,6,0)+VLOOKUP($P41,Données!$J:$R,7,0),"N/A")</f>
        <v>0</v>
      </c>
      <c r="Y41" s="38">
        <f>IFERROR(L41+VLOOKUP($P41,Données!$J:$R,2,0)+VLOOKUP($P41,Données!$J:$R,3,0)+VLOOKUP($P41,Données!$J:$R,4,0)+VLOOKUP($P41,Données!$J:$R,5,0)+VLOOKUP($P41,Données!$J:$R,6,0)+VLOOKUP($P41,Données!$J:$R,7,0)+VLOOKUP($P41,Données!$J:$R,8,0),"N/A")</f>
        <v>0</v>
      </c>
      <c r="Z41" s="38">
        <f>IFERROR(L41+VLOOKUP($P41,Données!$J:$R,2,0)+VLOOKUP($P41,Données!$J:$R,3,0)+VLOOKUP($P41,Données!$J:$R,4,0)+VLOOKUP($P41,Données!$J:$R,5,0)+VLOOKUP($P41,Données!$J:$R,6,0)+VLOOKUP($P41,Données!$J:$R,7,0)+VLOOKUP($P41,Données!$J:$R,8,0)+VLOOKUP($P41,Données!$J:$R,9,0),"N/A")</f>
        <v>0</v>
      </c>
    </row>
    <row r="42" spans="1:26" s="48" customFormat="1" ht="12" x14ac:dyDescent="0.25">
      <c r="A42" s="45" t="str">
        <f t="shared" si="0"/>
        <v>EDI</v>
      </c>
      <c r="B42" s="45" t="str">
        <f t="shared" ref="B42:B105" si="5">$O$4</f>
        <v>24SANxxxx</v>
      </c>
      <c r="C42" s="45"/>
      <c r="D42" s="46"/>
      <c r="E42" s="65"/>
      <c r="F42" s="65"/>
      <c r="G42" s="45"/>
      <c r="H42" s="47"/>
      <c r="I42" s="47"/>
      <c r="J42" s="47"/>
      <c r="K42" s="66"/>
      <c r="L42" s="53"/>
      <c r="M42" s="53"/>
      <c r="N42" s="47"/>
      <c r="O42" s="67">
        <f t="shared" si="2"/>
        <v>0</v>
      </c>
      <c r="P42" s="54" t="s">
        <v>9</v>
      </c>
      <c r="Q42" s="67">
        <f t="shared" ref="Q42:Q73" si="6">IFERROR(Z42,"N/A")</f>
        <v>0</v>
      </c>
      <c r="R42" s="68">
        <f t="shared" ref="R42:R73" si="7">IFERROR(_xlfn.DAYS(Z42,M42),"N/A")</f>
        <v>0</v>
      </c>
      <c r="S42" s="38">
        <f>IFERROR(L42+VLOOKUP($P42,Données!$J:$R,2,0),"N/A")</f>
        <v>0</v>
      </c>
      <c r="T42" s="38">
        <f>IFERROR(L42+VLOOKUP($P42,Données!$J:$R,2,0)+VLOOKUP($P42,Données!$J:$R,3,0),"N/A")</f>
        <v>0</v>
      </c>
      <c r="U42" s="38">
        <f>IFERROR(L42+VLOOKUP($P42,Données!$J:$R,2,0)+VLOOKUP($P42,Données!$J:$R,3,0)+VLOOKUP($P42,Données!$J:$R,4,0),"N/A")</f>
        <v>0</v>
      </c>
      <c r="V42" s="38">
        <f>IFERROR(L42+VLOOKUP($P42,Données!$J:$R,2,0)+VLOOKUP($P42,Données!$J:$R,3,0)+VLOOKUP($P42,Données!$J:$R,4,0)+VLOOKUP($P42,Données!$J:$R,5,0),"N/A")</f>
        <v>0</v>
      </c>
      <c r="W42" s="38">
        <f>IFERROR(L42+VLOOKUP($P42,Données!$J:$R,2,0)+VLOOKUP($P42,Données!$J:$R,3,0)+VLOOKUP($P42,Données!$J:$R,4,0)+VLOOKUP($P42,Données!$J:$R,5,0)+VLOOKUP($P42,Données!$J:$R,6,0),"N/A")</f>
        <v>0</v>
      </c>
      <c r="X42" s="38">
        <f>IFERROR(L42+VLOOKUP($P42,Données!$J:$R,2,0)+VLOOKUP($P42,Données!$J:$R,3,0)+VLOOKUP($P42,Données!$J:$R,4,0)+VLOOKUP($P42,Données!$J:$R,5,0)+VLOOKUP($P42,Données!$J:$R,6,0)+VLOOKUP($P42,Données!$J:$R,7,0),"N/A")</f>
        <v>0</v>
      </c>
      <c r="Y42" s="38">
        <f>IFERROR(L42+VLOOKUP($P42,Données!$J:$R,2,0)+VLOOKUP($P42,Données!$J:$R,3,0)+VLOOKUP($P42,Données!$J:$R,4,0)+VLOOKUP($P42,Données!$J:$R,5,0)+VLOOKUP($P42,Données!$J:$R,6,0)+VLOOKUP($P42,Données!$J:$R,7,0)+VLOOKUP($P42,Données!$J:$R,8,0),"N/A")</f>
        <v>0</v>
      </c>
      <c r="Z42" s="38">
        <f>IFERROR(L42+VLOOKUP($P42,Données!$J:$R,2,0)+VLOOKUP($P42,Données!$J:$R,3,0)+VLOOKUP($P42,Données!$J:$R,4,0)+VLOOKUP($P42,Données!$J:$R,5,0)+VLOOKUP($P42,Données!$J:$R,6,0)+VLOOKUP($P42,Données!$J:$R,7,0)+VLOOKUP($P42,Données!$J:$R,8,0)+VLOOKUP($P42,Données!$J:$R,9,0),"N/A")</f>
        <v>0</v>
      </c>
    </row>
    <row r="43" spans="1:26" s="48" customFormat="1" ht="12" x14ac:dyDescent="0.25">
      <c r="A43" s="45" t="str">
        <f t="shared" si="0"/>
        <v>EDI</v>
      </c>
      <c r="B43" s="45" t="str">
        <f t="shared" si="5"/>
        <v>24SANxxxx</v>
      </c>
      <c r="C43" s="45"/>
      <c r="D43" s="46"/>
      <c r="E43" s="65"/>
      <c r="F43" s="65"/>
      <c r="G43" s="45"/>
      <c r="H43" s="47"/>
      <c r="I43" s="47"/>
      <c r="J43" s="47"/>
      <c r="K43" s="66"/>
      <c r="L43" s="53"/>
      <c r="M43" s="53"/>
      <c r="N43" s="47"/>
      <c r="O43" s="67">
        <f t="shared" si="2"/>
        <v>0</v>
      </c>
      <c r="P43" s="54" t="s">
        <v>9</v>
      </c>
      <c r="Q43" s="67">
        <f t="shared" si="6"/>
        <v>0</v>
      </c>
      <c r="R43" s="68">
        <f t="shared" si="7"/>
        <v>0</v>
      </c>
      <c r="S43" s="38">
        <f>IFERROR(L43+VLOOKUP($P43,Données!$J:$R,2,0),"N/A")</f>
        <v>0</v>
      </c>
      <c r="T43" s="38">
        <f>IFERROR(L43+VLOOKUP($P43,Données!$J:$R,2,0)+VLOOKUP($P43,Données!$J:$R,3,0),"N/A")</f>
        <v>0</v>
      </c>
      <c r="U43" s="38">
        <f>IFERROR(L43+VLOOKUP($P43,Données!$J:$R,2,0)+VLOOKUP($P43,Données!$J:$R,3,0)+VLOOKUP($P43,Données!$J:$R,4,0),"N/A")</f>
        <v>0</v>
      </c>
      <c r="V43" s="38">
        <f>IFERROR(L43+VLOOKUP($P43,Données!$J:$R,2,0)+VLOOKUP($P43,Données!$J:$R,3,0)+VLOOKUP($P43,Données!$J:$R,4,0)+VLOOKUP($P43,Données!$J:$R,5,0),"N/A")</f>
        <v>0</v>
      </c>
      <c r="W43" s="38">
        <f>IFERROR(L43+VLOOKUP($P43,Données!$J:$R,2,0)+VLOOKUP($P43,Données!$J:$R,3,0)+VLOOKUP($P43,Données!$J:$R,4,0)+VLOOKUP($P43,Données!$J:$R,5,0)+VLOOKUP($P43,Données!$J:$R,6,0),"N/A")</f>
        <v>0</v>
      </c>
      <c r="X43" s="38">
        <f>IFERROR(L43+VLOOKUP($P43,Données!$J:$R,2,0)+VLOOKUP($P43,Données!$J:$R,3,0)+VLOOKUP($P43,Données!$J:$R,4,0)+VLOOKUP($P43,Données!$J:$R,5,0)+VLOOKUP($P43,Données!$J:$R,6,0)+VLOOKUP($P43,Données!$J:$R,7,0),"N/A")</f>
        <v>0</v>
      </c>
      <c r="Y43" s="38">
        <f>IFERROR(L43+VLOOKUP($P43,Données!$J:$R,2,0)+VLOOKUP($P43,Données!$J:$R,3,0)+VLOOKUP($P43,Données!$J:$R,4,0)+VLOOKUP($P43,Données!$J:$R,5,0)+VLOOKUP($P43,Données!$J:$R,6,0)+VLOOKUP($P43,Données!$J:$R,7,0)+VLOOKUP($P43,Données!$J:$R,8,0),"N/A")</f>
        <v>0</v>
      </c>
      <c r="Z43" s="38">
        <f>IFERROR(L43+VLOOKUP($P43,Données!$J:$R,2,0)+VLOOKUP($P43,Données!$J:$R,3,0)+VLOOKUP($P43,Données!$J:$R,4,0)+VLOOKUP($P43,Données!$J:$R,5,0)+VLOOKUP($P43,Données!$J:$R,6,0)+VLOOKUP($P43,Données!$J:$R,7,0)+VLOOKUP($P43,Données!$J:$R,8,0)+VLOOKUP($P43,Données!$J:$R,9,0),"N/A")</f>
        <v>0</v>
      </c>
    </row>
    <row r="44" spans="1:26" s="48" customFormat="1" ht="12" x14ac:dyDescent="0.25">
      <c r="A44" s="45" t="str">
        <f t="shared" si="0"/>
        <v>EDI</v>
      </c>
      <c r="B44" s="45" t="str">
        <f t="shared" si="5"/>
        <v>24SANxxxx</v>
      </c>
      <c r="C44" s="45"/>
      <c r="D44" s="46"/>
      <c r="E44" s="65"/>
      <c r="F44" s="65"/>
      <c r="G44" s="45"/>
      <c r="H44" s="47"/>
      <c r="I44" s="47"/>
      <c r="J44" s="47"/>
      <c r="K44" s="66"/>
      <c r="L44" s="53"/>
      <c r="M44" s="53"/>
      <c r="N44" s="47"/>
      <c r="O44" s="67">
        <f t="shared" si="2"/>
        <v>0</v>
      </c>
      <c r="P44" s="54" t="s">
        <v>9</v>
      </c>
      <c r="Q44" s="67">
        <f t="shared" si="6"/>
        <v>0</v>
      </c>
      <c r="R44" s="68">
        <f t="shared" si="7"/>
        <v>0</v>
      </c>
      <c r="S44" s="38">
        <f>IFERROR(L44+VLOOKUP($P44,Données!$J:$R,2,0),"N/A")</f>
        <v>0</v>
      </c>
      <c r="T44" s="38">
        <f>IFERROR(L44+VLOOKUP($P44,Données!$J:$R,2,0)+VLOOKUP($P44,Données!$J:$R,3,0),"N/A")</f>
        <v>0</v>
      </c>
      <c r="U44" s="38">
        <f>IFERROR(L44+VLOOKUP($P44,Données!$J:$R,2,0)+VLOOKUP($P44,Données!$J:$R,3,0)+VLOOKUP($P44,Données!$J:$R,4,0),"N/A")</f>
        <v>0</v>
      </c>
      <c r="V44" s="38">
        <f>IFERROR(L44+VLOOKUP($P44,Données!$J:$R,2,0)+VLOOKUP($P44,Données!$J:$R,3,0)+VLOOKUP($P44,Données!$J:$R,4,0)+VLOOKUP($P44,Données!$J:$R,5,0),"N/A")</f>
        <v>0</v>
      </c>
      <c r="W44" s="38">
        <f>IFERROR(L44+VLOOKUP($P44,Données!$J:$R,2,0)+VLOOKUP($P44,Données!$J:$R,3,0)+VLOOKUP($P44,Données!$J:$R,4,0)+VLOOKUP($P44,Données!$J:$R,5,0)+VLOOKUP($P44,Données!$J:$R,6,0),"N/A")</f>
        <v>0</v>
      </c>
      <c r="X44" s="38">
        <f>IFERROR(L44+VLOOKUP($P44,Données!$J:$R,2,0)+VLOOKUP($P44,Données!$J:$R,3,0)+VLOOKUP($P44,Données!$J:$R,4,0)+VLOOKUP($P44,Données!$J:$R,5,0)+VLOOKUP($P44,Données!$J:$R,6,0)+VLOOKUP($P44,Données!$J:$R,7,0),"N/A")</f>
        <v>0</v>
      </c>
      <c r="Y44" s="38">
        <f>IFERROR(L44+VLOOKUP($P44,Données!$J:$R,2,0)+VLOOKUP($P44,Données!$J:$R,3,0)+VLOOKUP($P44,Données!$J:$R,4,0)+VLOOKUP($P44,Données!$J:$R,5,0)+VLOOKUP($P44,Données!$J:$R,6,0)+VLOOKUP($P44,Données!$J:$R,7,0)+VLOOKUP($P44,Données!$J:$R,8,0),"N/A")</f>
        <v>0</v>
      </c>
      <c r="Z44" s="38">
        <f>IFERROR(L44+VLOOKUP($P44,Données!$J:$R,2,0)+VLOOKUP($P44,Données!$J:$R,3,0)+VLOOKUP($P44,Données!$J:$R,4,0)+VLOOKUP($P44,Données!$J:$R,5,0)+VLOOKUP($P44,Données!$J:$R,6,0)+VLOOKUP($P44,Données!$J:$R,7,0)+VLOOKUP($P44,Données!$J:$R,8,0)+VLOOKUP($P44,Données!$J:$R,9,0),"N/A")</f>
        <v>0</v>
      </c>
    </row>
    <row r="45" spans="1:26" s="48" customFormat="1" ht="12" x14ac:dyDescent="0.25">
      <c r="A45" s="45" t="str">
        <f t="shared" si="0"/>
        <v>EDI</v>
      </c>
      <c r="B45" s="45" t="str">
        <f t="shared" si="5"/>
        <v>24SANxxxx</v>
      </c>
      <c r="C45" s="45"/>
      <c r="D45" s="46"/>
      <c r="E45" s="65"/>
      <c r="F45" s="65"/>
      <c r="G45" s="45"/>
      <c r="H45" s="47"/>
      <c r="I45" s="47"/>
      <c r="J45" s="47"/>
      <c r="K45" s="66"/>
      <c r="L45" s="53"/>
      <c r="M45" s="53"/>
      <c r="N45" s="47"/>
      <c r="O45" s="67">
        <f t="shared" si="2"/>
        <v>0</v>
      </c>
      <c r="P45" s="54" t="s">
        <v>9</v>
      </c>
      <c r="Q45" s="67">
        <f t="shared" si="6"/>
        <v>0</v>
      </c>
      <c r="R45" s="68">
        <f t="shared" si="7"/>
        <v>0</v>
      </c>
      <c r="S45" s="38">
        <f>IFERROR(L45+VLOOKUP($P45,Données!$J:$R,2,0),"N/A")</f>
        <v>0</v>
      </c>
      <c r="T45" s="38">
        <f>IFERROR(L45+VLOOKUP($P45,Données!$J:$R,2,0)+VLOOKUP($P45,Données!$J:$R,3,0),"N/A")</f>
        <v>0</v>
      </c>
      <c r="U45" s="38">
        <f>IFERROR(L45+VLOOKUP($P45,Données!$J:$R,2,0)+VLOOKUP($P45,Données!$J:$R,3,0)+VLOOKUP($P45,Données!$J:$R,4,0),"N/A")</f>
        <v>0</v>
      </c>
      <c r="V45" s="38">
        <f>IFERROR(L45+VLOOKUP($P45,Données!$J:$R,2,0)+VLOOKUP($P45,Données!$J:$R,3,0)+VLOOKUP($P45,Données!$J:$R,4,0)+VLOOKUP($P45,Données!$J:$R,5,0),"N/A")</f>
        <v>0</v>
      </c>
      <c r="W45" s="38">
        <f>IFERROR(L45+VLOOKUP($P45,Données!$J:$R,2,0)+VLOOKUP($P45,Données!$J:$R,3,0)+VLOOKUP($P45,Données!$J:$R,4,0)+VLOOKUP($P45,Données!$J:$R,5,0)+VLOOKUP($P45,Données!$J:$R,6,0),"N/A")</f>
        <v>0</v>
      </c>
      <c r="X45" s="38">
        <f>IFERROR(L45+VLOOKUP($P45,Données!$J:$R,2,0)+VLOOKUP($P45,Données!$J:$R,3,0)+VLOOKUP($P45,Données!$J:$R,4,0)+VLOOKUP($P45,Données!$J:$R,5,0)+VLOOKUP($P45,Données!$J:$R,6,0)+VLOOKUP($P45,Données!$J:$R,7,0),"N/A")</f>
        <v>0</v>
      </c>
      <c r="Y45" s="38">
        <f>IFERROR(L45+VLOOKUP($P45,Données!$J:$R,2,0)+VLOOKUP($P45,Données!$J:$R,3,0)+VLOOKUP($P45,Données!$J:$R,4,0)+VLOOKUP($P45,Données!$J:$R,5,0)+VLOOKUP($P45,Données!$J:$R,6,0)+VLOOKUP($P45,Données!$J:$R,7,0)+VLOOKUP($P45,Données!$J:$R,8,0),"N/A")</f>
        <v>0</v>
      </c>
      <c r="Z45" s="38">
        <f>IFERROR(L45+VLOOKUP($P45,Données!$J:$R,2,0)+VLOOKUP($P45,Données!$J:$R,3,0)+VLOOKUP($P45,Données!$J:$R,4,0)+VLOOKUP($P45,Données!$J:$R,5,0)+VLOOKUP($P45,Données!$J:$R,6,0)+VLOOKUP($P45,Données!$J:$R,7,0)+VLOOKUP($P45,Données!$J:$R,8,0)+VLOOKUP($P45,Données!$J:$R,9,0),"N/A")</f>
        <v>0</v>
      </c>
    </row>
    <row r="46" spans="1:26" s="48" customFormat="1" ht="12" x14ac:dyDescent="0.25">
      <c r="A46" s="45" t="str">
        <f t="shared" si="0"/>
        <v>EDI</v>
      </c>
      <c r="B46" s="45" t="str">
        <f t="shared" si="5"/>
        <v>24SANxxxx</v>
      </c>
      <c r="C46" s="45"/>
      <c r="D46" s="46"/>
      <c r="E46" s="65"/>
      <c r="F46" s="65"/>
      <c r="G46" s="45"/>
      <c r="H46" s="47"/>
      <c r="I46" s="47"/>
      <c r="J46" s="47"/>
      <c r="K46" s="66"/>
      <c r="L46" s="53"/>
      <c r="M46" s="53"/>
      <c r="N46" s="47"/>
      <c r="O46" s="67">
        <f t="shared" si="2"/>
        <v>0</v>
      </c>
      <c r="P46" s="54" t="s">
        <v>9</v>
      </c>
      <c r="Q46" s="67">
        <f t="shared" si="6"/>
        <v>0</v>
      </c>
      <c r="R46" s="68">
        <f t="shared" si="7"/>
        <v>0</v>
      </c>
      <c r="S46" s="38">
        <f>IFERROR(L46+VLOOKUP($P46,Données!$J:$R,2,0),"N/A")</f>
        <v>0</v>
      </c>
      <c r="T46" s="38">
        <f>IFERROR(L46+VLOOKUP($P46,Données!$J:$R,2,0)+VLOOKUP($P46,Données!$J:$R,3,0),"N/A")</f>
        <v>0</v>
      </c>
      <c r="U46" s="38">
        <f>IFERROR(L46+VLOOKUP($P46,Données!$J:$R,2,0)+VLOOKUP($P46,Données!$J:$R,3,0)+VLOOKUP($P46,Données!$J:$R,4,0),"N/A")</f>
        <v>0</v>
      </c>
      <c r="V46" s="38">
        <f>IFERROR(L46+VLOOKUP($P46,Données!$J:$R,2,0)+VLOOKUP($P46,Données!$J:$R,3,0)+VLOOKUP($P46,Données!$J:$R,4,0)+VLOOKUP($P46,Données!$J:$R,5,0),"N/A")</f>
        <v>0</v>
      </c>
      <c r="W46" s="38">
        <f>IFERROR(L46+VLOOKUP($P46,Données!$J:$R,2,0)+VLOOKUP($P46,Données!$J:$R,3,0)+VLOOKUP($P46,Données!$J:$R,4,0)+VLOOKUP($P46,Données!$J:$R,5,0)+VLOOKUP($P46,Données!$J:$R,6,0),"N/A")</f>
        <v>0</v>
      </c>
      <c r="X46" s="38">
        <f>IFERROR(L46+VLOOKUP($P46,Données!$J:$R,2,0)+VLOOKUP($P46,Données!$J:$R,3,0)+VLOOKUP($P46,Données!$J:$R,4,0)+VLOOKUP($P46,Données!$J:$R,5,0)+VLOOKUP($P46,Données!$J:$R,6,0)+VLOOKUP($P46,Données!$J:$R,7,0),"N/A")</f>
        <v>0</v>
      </c>
      <c r="Y46" s="38">
        <f>IFERROR(L46+VLOOKUP($P46,Données!$J:$R,2,0)+VLOOKUP($P46,Données!$J:$R,3,0)+VLOOKUP($P46,Données!$J:$R,4,0)+VLOOKUP($P46,Données!$J:$R,5,0)+VLOOKUP($P46,Données!$J:$R,6,0)+VLOOKUP($P46,Données!$J:$R,7,0)+VLOOKUP($P46,Données!$J:$R,8,0),"N/A")</f>
        <v>0</v>
      </c>
      <c r="Z46" s="38">
        <f>IFERROR(L46+VLOOKUP($P46,Données!$J:$R,2,0)+VLOOKUP($P46,Données!$J:$R,3,0)+VLOOKUP($P46,Données!$J:$R,4,0)+VLOOKUP($P46,Données!$J:$R,5,0)+VLOOKUP($P46,Données!$J:$R,6,0)+VLOOKUP($P46,Données!$J:$R,7,0)+VLOOKUP($P46,Données!$J:$R,8,0)+VLOOKUP($P46,Données!$J:$R,9,0),"N/A")</f>
        <v>0</v>
      </c>
    </row>
    <row r="47" spans="1:26" s="48" customFormat="1" ht="12" x14ac:dyDescent="0.25">
      <c r="A47" s="45" t="str">
        <f t="shared" si="0"/>
        <v>EDI</v>
      </c>
      <c r="B47" s="45" t="str">
        <f t="shared" si="5"/>
        <v>24SANxxxx</v>
      </c>
      <c r="C47" s="45"/>
      <c r="D47" s="46"/>
      <c r="E47" s="65"/>
      <c r="F47" s="65"/>
      <c r="G47" s="45"/>
      <c r="H47" s="47"/>
      <c r="I47" s="47"/>
      <c r="J47" s="47"/>
      <c r="K47" s="66"/>
      <c r="L47" s="53"/>
      <c r="M47" s="53"/>
      <c r="N47" s="47"/>
      <c r="O47" s="67">
        <f t="shared" si="2"/>
        <v>0</v>
      </c>
      <c r="P47" s="54" t="s">
        <v>9</v>
      </c>
      <c r="Q47" s="67">
        <f t="shared" si="6"/>
        <v>0</v>
      </c>
      <c r="R47" s="68">
        <f t="shared" si="7"/>
        <v>0</v>
      </c>
      <c r="S47" s="38">
        <f>IFERROR(L47+VLOOKUP($P47,Données!$J:$R,2,0),"N/A")</f>
        <v>0</v>
      </c>
      <c r="T47" s="38">
        <f>IFERROR(L47+VLOOKUP($P47,Données!$J:$R,2,0)+VLOOKUP($P47,Données!$J:$R,3,0),"N/A")</f>
        <v>0</v>
      </c>
      <c r="U47" s="38">
        <f>IFERROR(L47+VLOOKUP($P47,Données!$J:$R,2,0)+VLOOKUP($P47,Données!$J:$R,3,0)+VLOOKUP($P47,Données!$J:$R,4,0),"N/A")</f>
        <v>0</v>
      </c>
      <c r="V47" s="38">
        <f>IFERROR(L47+VLOOKUP($P47,Données!$J:$R,2,0)+VLOOKUP($P47,Données!$J:$R,3,0)+VLOOKUP($P47,Données!$J:$R,4,0)+VLOOKUP($P47,Données!$J:$R,5,0),"N/A")</f>
        <v>0</v>
      </c>
      <c r="W47" s="38">
        <f>IFERROR(L47+VLOOKUP($P47,Données!$J:$R,2,0)+VLOOKUP($P47,Données!$J:$R,3,0)+VLOOKUP($P47,Données!$J:$R,4,0)+VLOOKUP($P47,Données!$J:$R,5,0)+VLOOKUP($P47,Données!$J:$R,6,0),"N/A")</f>
        <v>0</v>
      </c>
      <c r="X47" s="38">
        <f>IFERROR(L47+VLOOKUP($P47,Données!$J:$R,2,0)+VLOOKUP($P47,Données!$J:$R,3,0)+VLOOKUP($P47,Données!$J:$R,4,0)+VLOOKUP($P47,Données!$J:$R,5,0)+VLOOKUP($P47,Données!$J:$R,6,0)+VLOOKUP($P47,Données!$J:$R,7,0),"N/A")</f>
        <v>0</v>
      </c>
      <c r="Y47" s="38">
        <f>IFERROR(L47+VLOOKUP($P47,Données!$J:$R,2,0)+VLOOKUP($P47,Données!$J:$R,3,0)+VLOOKUP($P47,Données!$J:$R,4,0)+VLOOKUP($P47,Données!$J:$R,5,0)+VLOOKUP($P47,Données!$J:$R,6,0)+VLOOKUP($P47,Données!$J:$R,7,0)+VLOOKUP($P47,Données!$J:$R,8,0),"N/A")</f>
        <v>0</v>
      </c>
      <c r="Z47" s="38">
        <f>IFERROR(L47+VLOOKUP($P47,Données!$J:$R,2,0)+VLOOKUP($P47,Données!$J:$R,3,0)+VLOOKUP($P47,Données!$J:$R,4,0)+VLOOKUP($P47,Données!$J:$R,5,0)+VLOOKUP($P47,Données!$J:$R,6,0)+VLOOKUP($P47,Données!$J:$R,7,0)+VLOOKUP($P47,Données!$J:$R,8,0)+VLOOKUP($P47,Données!$J:$R,9,0),"N/A")</f>
        <v>0</v>
      </c>
    </row>
    <row r="48" spans="1:26" s="48" customFormat="1" ht="12" x14ac:dyDescent="0.25">
      <c r="A48" s="45" t="str">
        <f t="shared" si="0"/>
        <v>EDI</v>
      </c>
      <c r="B48" s="45" t="str">
        <f t="shared" si="5"/>
        <v>24SANxxxx</v>
      </c>
      <c r="C48" s="45"/>
      <c r="D48" s="46"/>
      <c r="E48" s="65"/>
      <c r="F48" s="65"/>
      <c r="G48" s="45"/>
      <c r="H48" s="47"/>
      <c r="I48" s="47"/>
      <c r="J48" s="47"/>
      <c r="K48" s="66"/>
      <c r="L48" s="53"/>
      <c r="M48" s="53"/>
      <c r="N48" s="47"/>
      <c r="O48" s="67">
        <f t="shared" si="2"/>
        <v>0</v>
      </c>
      <c r="P48" s="54" t="s">
        <v>9</v>
      </c>
      <c r="Q48" s="67">
        <f t="shared" si="6"/>
        <v>0</v>
      </c>
      <c r="R48" s="68">
        <f t="shared" si="7"/>
        <v>0</v>
      </c>
      <c r="S48" s="38">
        <f>IFERROR(L48+VLOOKUP($P48,Données!$J:$R,2,0),"N/A")</f>
        <v>0</v>
      </c>
      <c r="T48" s="38">
        <f>IFERROR(L48+VLOOKUP($P48,Données!$J:$R,2,0)+VLOOKUP($P48,Données!$J:$R,3,0),"N/A")</f>
        <v>0</v>
      </c>
      <c r="U48" s="38">
        <f>IFERROR(L48+VLOOKUP($P48,Données!$J:$R,2,0)+VLOOKUP($P48,Données!$J:$R,3,0)+VLOOKUP($P48,Données!$J:$R,4,0),"N/A")</f>
        <v>0</v>
      </c>
      <c r="V48" s="38">
        <f>IFERROR(L48+VLOOKUP($P48,Données!$J:$R,2,0)+VLOOKUP($P48,Données!$J:$R,3,0)+VLOOKUP($P48,Données!$J:$R,4,0)+VLOOKUP($P48,Données!$J:$R,5,0),"N/A")</f>
        <v>0</v>
      </c>
      <c r="W48" s="38">
        <f>IFERROR(L48+VLOOKUP($P48,Données!$J:$R,2,0)+VLOOKUP($P48,Données!$J:$R,3,0)+VLOOKUP($P48,Données!$J:$R,4,0)+VLOOKUP($P48,Données!$J:$R,5,0)+VLOOKUP($P48,Données!$J:$R,6,0),"N/A")</f>
        <v>0</v>
      </c>
      <c r="X48" s="38">
        <f>IFERROR(L48+VLOOKUP($P48,Données!$J:$R,2,0)+VLOOKUP($P48,Données!$J:$R,3,0)+VLOOKUP($P48,Données!$J:$R,4,0)+VLOOKUP($P48,Données!$J:$R,5,0)+VLOOKUP($P48,Données!$J:$R,6,0)+VLOOKUP($P48,Données!$J:$R,7,0),"N/A")</f>
        <v>0</v>
      </c>
      <c r="Y48" s="38">
        <f>IFERROR(L48+VLOOKUP($P48,Données!$J:$R,2,0)+VLOOKUP($P48,Données!$J:$R,3,0)+VLOOKUP($P48,Données!$J:$R,4,0)+VLOOKUP($P48,Données!$J:$R,5,0)+VLOOKUP($P48,Données!$J:$R,6,0)+VLOOKUP($P48,Données!$J:$R,7,0)+VLOOKUP($P48,Données!$J:$R,8,0),"N/A")</f>
        <v>0</v>
      </c>
      <c r="Z48" s="38">
        <f>IFERROR(L48+VLOOKUP($P48,Données!$J:$R,2,0)+VLOOKUP($P48,Données!$J:$R,3,0)+VLOOKUP($P48,Données!$J:$R,4,0)+VLOOKUP($P48,Données!$J:$R,5,0)+VLOOKUP($P48,Données!$J:$R,6,0)+VLOOKUP($P48,Données!$J:$R,7,0)+VLOOKUP($P48,Données!$J:$R,8,0)+VLOOKUP($P48,Données!$J:$R,9,0),"N/A")</f>
        <v>0</v>
      </c>
    </row>
    <row r="49" spans="1:26" s="48" customFormat="1" ht="12" x14ac:dyDescent="0.25">
      <c r="A49" s="45" t="str">
        <f t="shared" si="0"/>
        <v>EDI</v>
      </c>
      <c r="B49" s="45" t="str">
        <f t="shared" si="5"/>
        <v>24SANxxxx</v>
      </c>
      <c r="C49" s="45"/>
      <c r="D49" s="46"/>
      <c r="E49" s="65"/>
      <c r="F49" s="65"/>
      <c r="G49" s="45"/>
      <c r="H49" s="47"/>
      <c r="I49" s="47"/>
      <c r="J49" s="47"/>
      <c r="K49" s="66"/>
      <c r="L49" s="53"/>
      <c r="M49" s="53"/>
      <c r="N49" s="47"/>
      <c r="O49" s="67">
        <f t="shared" si="2"/>
        <v>0</v>
      </c>
      <c r="P49" s="54" t="s">
        <v>9</v>
      </c>
      <c r="Q49" s="67">
        <f t="shared" si="6"/>
        <v>0</v>
      </c>
      <c r="R49" s="68">
        <f t="shared" si="7"/>
        <v>0</v>
      </c>
      <c r="S49" s="38">
        <f>IFERROR(L49+VLOOKUP($P49,Données!$J:$R,2,0),"N/A")</f>
        <v>0</v>
      </c>
      <c r="T49" s="38">
        <f>IFERROR(L49+VLOOKUP($P49,Données!$J:$R,2,0)+VLOOKUP($P49,Données!$J:$R,3,0),"N/A")</f>
        <v>0</v>
      </c>
      <c r="U49" s="38">
        <f>IFERROR(L49+VLOOKUP($P49,Données!$J:$R,2,0)+VLOOKUP($P49,Données!$J:$R,3,0)+VLOOKUP($P49,Données!$J:$R,4,0),"N/A")</f>
        <v>0</v>
      </c>
      <c r="V49" s="38">
        <f>IFERROR(L49+VLOOKUP($P49,Données!$J:$R,2,0)+VLOOKUP($P49,Données!$J:$R,3,0)+VLOOKUP($P49,Données!$J:$R,4,0)+VLOOKUP($P49,Données!$J:$R,5,0),"N/A")</f>
        <v>0</v>
      </c>
      <c r="W49" s="38">
        <f>IFERROR(L49+VLOOKUP($P49,Données!$J:$R,2,0)+VLOOKUP($P49,Données!$J:$R,3,0)+VLOOKUP($P49,Données!$J:$R,4,0)+VLOOKUP($P49,Données!$J:$R,5,0)+VLOOKUP($P49,Données!$J:$R,6,0),"N/A")</f>
        <v>0</v>
      </c>
      <c r="X49" s="38">
        <f>IFERROR(L49+VLOOKUP($P49,Données!$J:$R,2,0)+VLOOKUP($P49,Données!$J:$R,3,0)+VLOOKUP($P49,Données!$J:$R,4,0)+VLOOKUP($P49,Données!$J:$R,5,0)+VLOOKUP($P49,Données!$J:$R,6,0)+VLOOKUP($P49,Données!$J:$R,7,0),"N/A")</f>
        <v>0</v>
      </c>
      <c r="Y49" s="38">
        <f>IFERROR(L49+VLOOKUP($P49,Données!$J:$R,2,0)+VLOOKUP($P49,Données!$J:$R,3,0)+VLOOKUP($P49,Données!$J:$R,4,0)+VLOOKUP($P49,Données!$J:$R,5,0)+VLOOKUP($P49,Données!$J:$R,6,0)+VLOOKUP($P49,Données!$J:$R,7,0)+VLOOKUP($P49,Données!$J:$R,8,0),"N/A")</f>
        <v>0</v>
      </c>
      <c r="Z49" s="38">
        <f>IFERROR(L49+VLOOKUP($P49,Données!$J:$R,2,0)+VLOOKUP($P49,Données!$J:$R,3,0)+VLOOKUP($P49,Données!$J:$R,4,0)+VLOOKUP($P49,Données!$J:$R,5,0)+VLOOKUP($P49,Données!$J:$R,6,0)+VLOOKUP($P49,Données!$J:$R,7,0)+VLOOKUP($P49,Données!$J:$R,8,0)+VLOOKUP($P49,Données!$J:$R,9,0),"N/A")</f>
        <v>0</v>
      </c>
    </row>
    <row r="50" spans="1:26" s="48" customFormat="1" ht="12" x14ac:dyDescent="0.25">
      <c r="A50" s="45" t="str">
        <f t="shared" si="0"/>
        <v>EDI</v>
      </c>
      <c r="B50" s="45" t="str">
        <f t="shared" si="5"/>
        <v>24SANxxxx</v>
      </c>
      <c r="C50" s="45"/>
      <c r="D50" s="46"/>
      <c r="E50" s="65"/>
      <c r="F50" s="65"/>
      <c r="G50" s="45"/>
      <c r="H50" s="47"/>
      <c r="I50" s="47"/>
      <c r="J50" s="47"/>
      <c r="K50" s="66"/>
      <c r="L50" s="53"/>
      <c r="M50" s="53"/>
      <c r="N50" s="47"/>
      <c r="O50" s="67">
        <f t="shared" si="2"/>
        <v>0</v>
      </c>
      <c r="P50" s="54" t="s">
        <v>9</v>
      </c>
      <c r="Q50" s="67">
        <f t="shared" si="6"/>
        <v>0</v>
      </c>
      <c r="R50" s="68">
        <f t="shared" si="7"/>
        <v>0</v>
      </c>
      <c r="S50" s="38">
        <f>IFERROR(L50+VLOOKUP($P50,Données!$J:$R,2,0),"N/A")</f>
        <v>0</v>
      </c>
      <c r="T50" s="38">
        <f>IFERROR(L50+VLOOKUP($P50,Données!$J:$R,2,0)+VLOOKUP($P50,Données!$J:$R,3,0),"N/A")</f>
        <v>0</v>
      </c>
      <c r="U50" s="38">
        <f>IFERROR(L50+VLOOKUP($P50,Données!$J:$R,2,0)+VLOOKUP($P50,Données!$J:$R,3,0)+VLOOKUP($P50,Données!$J:$R,4,0),"N/A")</f>
        <v>0</v>
      </c>
      <c r="V50" s="38">
        <f>IFERROR(L50+VLOOKUP($P50,Données!$J:$R,2,0)+VLOOKUP($P50,Données!$J:$R,3,0)+VLOOKUP($P50,Données!$J:$R,4,0)+VLOOKUP($P50,Données!$J:$R,5,0),"N/A")</f>
        <v>0</v>
      </c>
      <c r="W50" s="38">
        <f>IFERROR(L50+VLOOKUP($P50,Données!$J:$R,2,0)+VLOOKUP($P50,Données!$J:$R,3,0)+VLOOKUP($P50,Données!$J:$R,4,0)+VLOOKUP($P50,Données!$J:$R,5,0)+VLOOKUP($P50,Données!$J:$R,6,0),"N/A")</f>
        <v>0</v>
      </c>
      <c r="X50" s="38">
        <f>IFERROR(L50+VLOOKUP($P50,Données!$J:$R,2,0)+VLOOKUP($P50,Données!$J:$R,3,0)+VLOOKUP($P50,Données!$J:$R,4,0)+VLOOKUP($P50,Données!$J:$R,5,0)+VLOOKUP($P50,Données!$J:$R,6,0)+VLOOKUP($P50,Données!$J:$R,7,0),"N/A")</f>
        <v>0</v>
      </c>
      <c r="Y50" s="38">
        <f>IFERROR(L50+VLOOKUP($P50,Données!$J:$R,2,0)+VLOOKUP($P50,Données!$J:$R,3,0)+VLOOKUP($P50,Données!$J:$R,4,0)+VLOOKUP($P50,Données!$J:$R,5,0)+VLOOKUP($P50,Données!$J:$R,6,0)+VLOOKUP($P50,Données!$J:$R,7,0)+VLOOKUP($P50,Données!$J:$R,8,0),"N/A")</f>
        <v>0</v>
      </c>
      <c r="Z50" s="38">
        <f>IFERROR(L50+VLOOKUP($P50,Données!$J:$R,2,0)+VLOOKUP($P50,Données!$J:$R,3,0)+VLOOKUP($P50,Données!$J:$R,4,0)+VLOOKUP($P50,Données!$J:$R,5,0)+VLOOKUP($P50,Données!$J:$R,6,0)+VLOOKUP($P50,Données!$J:$R,7,0)+VLOOKUP($P50,Données!$J:$R,8,0)+VLOOKUP($P50,Données!$J:$R,9,0),"N/A")</f>
        <v>0</v>
      </c>
    </row>
    <row r="51" spans="1:26" s="48" customFormat="1" ht="12" x14ac:dyDescent="0.25">
      <c r="A51" s="45" t="str">
        <f t="shared" si="0"/>
        <v>EDI</v>
      </c>
      <c r="B51" s="45" t="str">
        <f t="shared" si="5"/>
        <v>24SANxxxx</v>
      </c>
      <c r="C51" s="45"/>
      <c r="D51" s="46"/>
      <c r="E51" s="65"/>
      <c r="F51" s="65"/>
      <c r="G51" s="45"/>
      <c r="H51" s="47"/>
      <c r="I51" s="47"/>
      <c r="J51" s="47"/>
      <c r="K51" s="66"/>
      <c r="L51" s="53"/>
      <c r="M51" s="53"/>
      <c r="N51" s="47"/>
      <c r="O51" s="67">
        <f t="shared" si="2"/>
        <v>0</v>
      </c>
      <c r="P51" s="54" t="s">
        <v>9</v>
      </c>
      <c r="Q51" s="67">
        <f t="shared" si="6"/>
        <v>0</v>
      </c>
      <c r="R51" s="68">
        <f t="shared" si="7"/>
        <v>0</v>
      </c>
      <c r="S51" s="38">
        <f>IFERROR(L51+VLOOKUP($P51,Données!$J:$R,2,0),"N/A")</f>
        <v>0</v>
      </c>
      <c r="T51" s="38">
        <f>IFERROR(L51+VLOOKUP($P51,Données!$J:$R,2,0)+VLOOKUP($P51,Données!$J:$R,3,0),"N/A")</f>
        <v>0</v>
      </c>
      <c r="U51" s="38">
        <f>IFERROR(L51+VLOOKUP($P51,Données!$J:$R,2,0)+VLOOKUP($P51,Données!$J:$R,3,0)+VLOOKUP($P51,Données!$J:$R,4,0),"N/A")</f>
        <v>0</v>
      </c>
      <c r="V51" s="38">
        <f>IFERROR(L51+VLOOKUP($P51,Données!$J:$R,2,0)+VLOOKUP($P51,Données!$J:$R,3,0)+VLOOKUP($P51,Données!$J:$R,4,0)+VLOOKUP($P51,Données!$J:$R,5,0),"N/A")</f>
        <v>0</v>
      </c>
      <c r="W51" s="38">
        <f>IFERROR(L51+VLOOKUP($P51,Données!$J:$R,2,0)+VLOOKUP($P51,Données!$J:$R,3,0)+VLOOKUP($P51,Données!$J:$R,4,0)+VLOOKUP($P51,Données!$J:$R,5,0)+VLOOKUP($P51,Données!$J:$R,6,0),"N/A")</f>
        <v>0</v>
      </c>
      <c r="X51" s="38">
        <f>IFERROR(L51+VLOOKUP($P51,Données!$J:$R,2,0)+VLOOKUP($P51,Données!$J:$R,3,0)+VLOOKUP($P51,Données!$J:$R,4,0)+VLOOKUP($P51,Données!$J:$R,5,0)+VLOOKUP($P51,Données!$J:$R,6,0)+VLOOKUP($P51,Données!$J:$R,7,0),"N/A")</f>
        <v>0</v>
      </c>
      <c r="Y51" s="38">
        <f>IFERROR(L51+VLOOKUP($P51,Données!$J:$R,2,0)+VLOOKUP($P51,Données!$J:$R,3,0)+VLOOKUP($P51,Données!$J:$R,4,0)+VLOOKUP($P51,Données!$J:$R,5,0)+VLOOKUP($P51,Données!$J:$R,6,0)+VLOOKUP($P51,Données!$J:$R,7,0)+VLOOKUP($P51,Données!$J:$R,8,0),"N/A")</f>
        <v>0</v>
      </c>
      <c r="Z51" s="38">
        <f>IFERROR(L51+VLOOKUP($P51,Données!$J:$R,2,0)+VLOOKUP($P51,Données!$J:$R,3,0)+VLOOKUP($P51,Données!$J:$R,4,0)+VLOOKUP($P51,Données!$J:$R,5,0)+VLOOKUP($P51,Données!$J:$R,6,0)+VLOOKUP($P51,Données!$J:$R,7,0)+VLOOKUP($P51,Données!$J:$R,8,0)+VLOOKUP($P51,Données!$J:$R,9,0),"N/A")</f>
        <v>0</v>
      </c>
    </row>
    <row r="52" spans="1:26" s="48" customFormat="1" ht="12" x14ac:dyDescent="0.25">
      <c r="A52" s="45" t="str">
        <f t="shared" si="0"/>
        <v>EDI</v>
      </c>
      <c r="B52" s="45" t="str">
        <f t="shared" si="5"/>
        <v>24SANxxxx</v>
      </c>
      <c r="C52" s="45"/>
      <c r="D52" s="46"/>
      <c r="E52" s="65"/>
      <c r="F52" s="65"/>
      <c r="G52" s="45"/>
      <c r="H52" s="47"/>
      <c r="I52" s="47"/>
      <c r="J52" s="47"/>
      <c r="K52" s="66"/>
      <c r="L52" s="53"/>
      <c r="M52" s="53"/>
      <c r="N52" s="47"/>
      <c r="O52" s="67">
        <f t="shared" si="2"/>
        <v>0</v>
      </c>
      <c r="P52" s="54" t="s">
        <v>9</v>
      </c>
      <c r="Q52" s="67">
        <f t="shared" si="6"/>
        <v>0</v>
      </c>
      <c r="R52" s="68">
        <f t="shared" si="7"/>
        <v>0</v>
      </c>
      <c r="S52" s="38">
        <f>IFERROR(L52+VLOOKUP($P52,Données!$J:$R,2,0),"N/A")</f>
        <v>0</v>
      </c>
      <c r="T52" s="38">
        <f>IFERROR(L52+VLOOKUP($P52,Données!$J:$R,2,0)+VLOOKUP($P52,Données!$J:$R,3,0),"N/A")</f>
        <v>0</v>
      </c>
      <c r="U52" s="38">
        <f>IFERROR(L52+VLOOKUP($P52,Données!$J:$R,2,0)+VLOOKUP($P52,Données!$J:$R,3,0)+VLOOKUP($P52,Données!$J:$R,4,0),"N/A")</f>
        <v>0</v>
      </c>
      <c r="V52" s="38">
        <f>IFERROR(L52+VLOOKUP($P52,Données!$J:$R,2,0)+VLOOKUP($P52,Données!$J:$R,3,0)+VLOOKUP($P52,Données!$J:$R,4,0)+VLOOKUP($P52,Données!$J:$R,5,0),"N/A")</f>
        <v>0</v>
      </c>
      <c r="W52" s="38">
        <f>IFERROR(L52+VLOOKUP($P52,Données!$J:$R,2,0)+VLOOKUP($P52,Données!$J:$R,3,0)+VLOOKUP($P52,Données!$J:$R,4,0)+VLOOKUP($P52,Données!$J:$R,5,0)+VLOOKUP($P52,Données!$J:$R,6,0),"N/A")</f>
        <v>0</v>
      </c>
      <c r="X52" s="38">
        <f>IFERROR(L52+VLOOKUP($P52,Données!$J:$R,2,0)+VLOOKUP($P52,Données!$J:$R,3,0)+VLOOKUP($P52,Données!$J:$R,4,0)+VLOOKUP($P52,Données!$J:$R,5,0)+VLOOKUP($P52,Données!$J:$R,6,0)+VLOOKUP($P52,Données!$J:$R,7,0),"N/A")</f>
        <v>0</v>
      </c>
      <c r="Y52" s="38">
        <f>IFERROR(L52+VLOOKUP($P52,Données!$J:$R,2,0)+VLOOKUP($P52,Données!$J:$R,3,0)+VLOOKUP($P52,Données!$J:$R,4,0)+VLOOKUP($P52,Données!$J:$R,5,0)+VLOOKUP($P52,Données!$J:$R,6,0)+VLOOKUP($P52,Données!$J:$R,7,0)+VLOOKUP($P52,Données!$J:$R,8,0),"N/A")</f>
        <v>0</v>
      </c>
      <c r="Z52" s="38">
        <f>IFERROR(L52+VLOOKUP($P52,Données!$J:$R,2,0)+VLOOKUP($P52,Données!$J:$R,3,0)+VLOOKUP($P52,Données!$J:$R,4,0)+VLOOKUP($P52,Données!$J:$R,5,0)+VLOOKUP($P52,Données!$J:$R,6,0)+VLOOKUP($P52,Données!$J:$R,7,0)+VLOOKUP($P52,Données!$J:$R,8,0)+VLOOKUP($P52,Données!$J:$R,9,0),"N/A")</f>
        <v>0</v>
      </c>
    </row>
    <row r="53" spans="1:26" s="48" customFormat="1" ht="12" x14ac:dyDescent="0.25">
      <c r="A53" s="45" t="str">
        <f t="shared" si="0"/>
        <v>EDI</v>
      </c>
      <c r="B53" s="45" t="str">
        <f t="shared" si="5"/>
        <v>24SANxxxx</v>
      </c>
      <c r="C53" s="45"/>
      <c r="D53" s="46"/>
      <c r="E53" s="65"/>
      <c r="F53" s="65"/>
      <c r="G53" s="45"/>
      <c r="H53" s="47"/>
      <c r="I53" s="47"/>
      <c r="J53" s="47"/>
      <c r="K53" s="66"/>
      <c r="L53" s="53"/>
      <c r="M53" s="53"/>
      <c r="N53" s="47"/>
      <c r="O53" s="67">
        <f t="shared" si="2"/>
        <v>0</v>
      </c>
      <c r="P53" s="54" t="s">
        <v>9</v>
      </c>
      <c r="Q53" s="67">
        <f t="shared" si="6"/>
        <v>0</v>
      </c>
      <c r="R53" s="68">
        <f t="shared" si="7"/>
        <v>0</v>
      </c>
      <c r="S53" s="38">
        <f>IFERROR(L53+VLOOKUP($P53,Données!$J:$R,2,0),"N/A")</f>
        <v>0</v>
      </c>
      <c r="T53" s="38">
        <f>IFERROR(L53+VLOOKUP($P53,Données!$J:$R,2,0)+VLOOKUP($P53,Données!$J:$R,3,0),"N/A")</f>
        <v>0</v>
      </c>
      <c r="U53" s="38">
        <f>IFERROR(L53+VLOOKUP($P53,Données!$J:$R,2,0)+VLOOKUP($P53,Données!$J:$R,3,0)+VLOOKUP($P53,Données!$J:$R,4,0),"N/A")</f>
        <v>0</v>
      </c>
      <c r="V53" s="38">
        <f>IFERROR(L53+VLOOKUP($P53,Données!$J:$R,2,0)+VLOOKUP($P53,Données!$J:$R,3,0)+VLOOKUP($P53,Données!$J:$R,4,0)+VLOOKUP($P53,Données!$J:$R,5,0),"N/A")</f>
        <v>0</v>
      </c>
      <c r="W53" s="38">
        <f>IFERROR(L53+VLOOKUP($P53,Données!$J:$R,2,0)+VLOOKUP($P53,Données!$J:$R,3,0)+VLOOKUP($P53,Données!$J:$R,4,0)+VLOOKUP($P53,Données!$J:$R,5,0)+VLOOKUP($P53,Données!$J:$R,6,0),"N/A")</f>
        <v>0</v>
      </c>
      <c r="X53" s="38">
        <f>IFERROR(L53+VLOOKUP($P53,Données!$J:$R,2,0)+VLOOKUP($P53,Données!$J:$R,3,0)+VLOOKUP($P53,Données!$J:$R,4,0)+VLOOKUP($P53,Données!$J:$R,5,0)+VLOOKUP($P53,Données!$J:$R,6,0)+VLOOKUP($P53,Données!$J:$R,7,0),"N/A")</f>
        <v>0</v>
      </c>
      <c r="Y53" s="38">
        <f>IFERROR(L53+VLOOKUP($P53,Données!$J:$R,2,0)+VLOOKUP($P53,Données!$J:$R,3,0)+VLOOKUP($P53,Données!$J:$R,4,0)+VLOOKUP($P53,Données!$J:$R,5,0)+VLOOKUP($P53,Données!$J:$R,6,0)+VLOOKUP($P53,Données!$J:$R,7,0)+VLOOKUP($P53,Données!$J:$R,8,0),"N/A")</f>
        <v>0</v>
      </c>
      <c r="Z53" s="38">
        <f>IFERROR(L53+VLOOKUP($P53,Données!$J:$R,2,0)+VLOOKUP($P53,Données!$J:$R,3,0)+VLOOKUP($P53,Données!$J:$R,4,0)+VLOOKUP($P53,Données!$J:$R,5,0)+VLOOKUP($P53,Données!$J:$R,6,0)+VLOOKUP($P53,Données!$J:$R,7,0)+VLOOKUP($P53,Données!$J:$R,8,0)+VLOOKUP($P53,Données!$J:$R,9,0),"N/A")</f>
        <v>0</v>
      </c>
    </row>
    <row r="54" spans="1:26" s="48" customFormat="1" ht="12" x14ac:dyDescent="0.25">
      <c r="A54" s="45" t="str">
        <f t="shared" si="0"/>
        <v>EDI</v>
      </c>
      <c r="B54" s="45" t="str">
        <f t="shared" si="5"/>
        <v>24SANxxxx</v>
      </c>
      <c r="C54" s="45"/>
      <c r="D54" s="46"/>
      <c r="E54" s="65"/>
      <c r="F54" s="65"/>
      <c r="G54" s="45"/>
      <c r="H54" s="47"/>
      <c r="I54" s="47"/>
      <c r="J54" s="47"/>
      <c r="K54" s="66"/>
      <c r="L54" s="53"/>
      <c r="M54" s="53"/>
      <c r="N54" s="47"/>
      <c r="O54" s="67">
        <f t="shared" si="2"/>
        <v>0</v>
      </c>
      <c r="P54" s="54" t="s">
        <v>9</v>
      </c>
      <c r="Q54" s="67">
        <f t="shared" si="6"/>
        <v>0</v>
      </c>
      <c r="R54" s="68">
        <f t="shared" si="7"/>
        <v>0</v>
      </c>
      <c r="S54" s="38">
        <f>IFERROR(L54+VLOOKUP($P54,Données!$J:$R,2,0),"N/A")</f>
        <v>0</v>
      </c>
      <c r="T54" s="38">
        <f>IFERROR(L54+VLOOKUP($P54,Données!$J:$R,2,0)+VLOOKUP($P54,Données!$J:$R,3,0),"N/A")</f>
        <v>0</v>
      </c>
      <c r="U54" s="38">
        <f>IFERROR(L54+VLOOKUP($P54,Données!$J:$R,2,0)+VLOOKUP($P54,Données!$J:$R,3,0)+VLOOKUP($P54,Données!$J:$R,4,0),"N/A")</f>
        <v>0</v>
      </c>
      <c r="V54" s="38">
        <f>IFERROR(L54+VLOOKUP($P54,Données!$J:$R,2,0)+VLOOKUP($P54,Données!$J:$R,3,0)+VLOOKUP($P54,Données!$J:$R,4,0)+VLOOKUP($P54,Données!$J:$R,5,0),"N/A")</f>
        <v>0</v>
      </c>
      <c r="W54" s="38">
        <f>IFERROR(L54+VLOOKUP($P54,Données!$J:$R,2,0)+VLOOKUP($P54,Données!$J:$R,3,0)+VLOOKUP($P54,Données!$J:$R,4,0)+VLOOKUP($P54,Données!$J:$R,5,0)+VLOOKUP($P54,Données!$J:$R,6,0),"N/A")</f>
        <v>0</v>
      </c>
      <c r="X54" s="38">
        <f>IFERROR(L54+VLOOKUP($P54,Données!$J:$R,2,0)+VLOOKUP($P54,Données!$J:$R,3,0)+VLOOKUP($P54,Données!$J:$R,4,0)+VLOOKUP($P54,Données!$J:$R,5,0)+VLOOKUP($P54,Données!$J:$R,6,0)+VLOOKUP($P54,Données!$J:$R,7,0),"N/A")</f>
        <v>0</v>
      </c>
      <c r="Y54" s="38">
        <f>IFERROR(L54+VLOOKUP($P54,Données!$J:$R,2,0)+VLOOKUP($P54,Données!$J:$R,3,0)+VLOOKUP($P54,Données!$J:$R,4,0)+VLOOKUP($P54,Données!$J:$R,5,0)+VLOOKUP($P54,Données!$J:$R,6,0)+VLOOKUP($P54,Données!$J:$R,7,0)+VLOOKUP($P54,Données!$J:$R,8,0),"N/A")</f>
        <v>0</v>
      </c>
      <c r="Z54" s="38">
        <f>IFERROR(L54+VLOOKUP($P54,Données!$J:$R,2,0)+VLOOKUP($P54,Données!$J:$R,3,0)+VLOOKUP($P54,Données!$J:$R,4,0)+VLOOKUP($P54,Données!$J:$R,5,0)+VLOOKUP($P54,Données!$J:$R,6,0)+VLOOKUP($P54,Données!$J:$R,7,0)+VLOOKUP($P54,Données!$J:$R,8,0)+VLOOKUP($P54,Données!$J:$R,9,0),"N/A")</f>
        <v>0</v>
      </c>
    </row>
    <row r="55" spans="1:26" s="48" customFormat="1" ht="12" x14ac:dyDescent="0.25">
      <c r="A55" s="45" t="str">
        <f t="shared" si="0"/>
        <v>EDI</v>
      </c>
      <c r="B55" s="45" t="str">
        <f t="shared" si="5"/>
        <v>24SANxxxx</v>
      </c>
      <c r="C55" s="45"/>
      <c r="D55" s="46"/>
      <c r="E55" s="65"/>
      <c r="F55" s="65"/>
      <c r="G55" s="45"/>
      <c r="H55" s="47"/>
      <c r="I55" s="47"/>
      <c r="J55" s="47"/>
      <c r="K55" s="66"/>
      <c r="L55" s="53"/>
      <c r="M55" s="53"/>
      <c r="N55" s="47"/>
      <c r="O55" s="67">
        <f t="shared" si="2"/>
        <v>0</v>
      </c>
      <c r="P55" s="54" t="s">
        <v>9</v>
      </c>
      <c r="Q55" s="67">
        <f t="shared" si="6"/>
        <v>0</v>
      </c>
      <c r="R55" s="68">
        <f t="shared" si="7"/>
        <v>0</v>
      </c>
      <c r="S55" s="38">
        <f>IFERROR(L55+VLOOKUP($P55,Données!$J:$R,2,0),"N/A")</f>
        <v>0</v>
      </c>
      <c r="T55" s="38">
        <f>IFERROR(L55+VLOOKUP($P55,Données!$J:$R,2,0)+VLOOKUP($P55,Données!$J:$R,3,0),"N/A")</f>
        <v>0</v>
      </c>
      <c r="U55" s="38">
        <f>IFERROR(L55+VLOOKUP($P55,Données!$J:$R,2,0)+VLOOKUP($P55,Données!$J:$R,3,0)+VLOOKUP($P55,Données!$J:$R,4,0),"N/A")</f>
        <v>0</v>
      </c>
      <c r="V55" s="38">
        <f>IFERROR(L55+VLOOKUP($P55,Données!$J:$R,2,0)+VLOOKUP($P55,Données!$J:$R,3,0)+VLOOKUP($P55,Données!$J:$R,4,0)+VLOOKUP($P55,Données!$J:$R,5,0),"N/A")</f>
        <v>0</v>
      </c>
      <c r="W55" s="38">
        <f>IFERROR(L55+VLOOKUP($P55,Données!$J:$R,2,0)+VLOOKUP($P55,Données!$J:$R,3,0)+VLOOKUP($P55,Données!$J:$R,4,0)+VLOOKUP($P55,Données!$J:$R,5,0)+VLOOKUP($P55,Données!$J:$R,6,0),"N/A")</f>
        <v>0</v>
      </c>
      <c r="X55" s="38">
        <f>IFERROR(L55+VLOOKUP($P55,Données!$J:$R,2,0)+VLOOKUP($P55,Données!$J:$R,3,0)+VLOOKUP($P55,Données!$J:$R,4,0)+VLOOKUP($P55,Données!$J:$R,5,0)+VLOOKUP($P55,Données!$J:$R,6,0)+VLOOKUP($P55,Données!$J:$R,7,0),"N/A")</f>
        <v>0</v>
      </c>
      <c r="Y55" s="38">
        <f>IFERROR(L55+VLOOKUP($P55,Données!$J:$R,2,0)+VLOOKUP($P55,Données!$J:$R,3,0)+VLOOKUP($P55,Données!$J:$R,4,0)+VLOOKUP($P55,Données!$J:$R,5,0)+VLOOKUP($P55,Données!$J:$R,6,0)+VLOOKUP($P55,Données!$J:$R,7,0)+VLOOKUP($P55,Données!$J:$R,8,0),"N/A")</f>
        <v>0</v>
      </c>
      <c r="Z55" s="38">
        <f>IFERROR(L55+VLOOKUP($P55,Données!$J:$R,2,0)+VLOOKUP($P55,Données!$J:$R,3,0)+VLOOKUP($P55,Données!$J:$R,4,0)+VLOOKUP($P55,Données!$J:$R,5,0)+VLOOKUP($P55,Données!$J:$R,6,0)+VLOOKUP($P55,Données!$J:$R,7,0)+VLOOKUP($P55,Données!$J:$R,8,0)+VLOOKUP($P55,Données!$J:$R,9,0),"N/A")</f>
        <v>0</v>
      </c>
    </row>
    <row r="56" spans="1:26" s="48" customFormat="1" ht="12" x14ac:dyDescent="0.25">
      <c r="A56" s="45" t="str">
        <f t="shared" si="0"/>
        <v>EDI</v>
      </c>
      <c r="B56" s="45" t="str">
        <f t="shared" si="5"/>
        <v>24SANxxxx</v>
      </c>
      <c r="C56" s="45"/>
      <c r="D56" s="46"/>
      <c r="E56" s="65"/>
      <c r="F56" s="65"/>
      <c r="G56" s="45"/>
      <c r="H56" s="47"/>
      <c r="I56" s="47"/>
      <c r="J56" s="47"/>
      <c r="K56" s="66"/>
      <c r="L56" s="53"/>
      <c r="M56" s="53"/>
      <c r="N56" s="47"/>
      <c r="O56" s="67">
        <f t="shared" si="2"/>
        <v>0</v>
      </c>
      <c r="P56" s="54" t="s">
        <v>9</v>
      </c>
      <c r="Q56" s="67">
        <f t="shared" si="6"/>
        <v>0</v>
      </c>
      <c r="R56" s="68">
        <f t="shared" si="7"/>
        <v>0</v>
      </c>
      <c r="S56" s="38">
        <f>IFERROR(L56+VLOOKUP($P56,Données!$J:$R,2,0),"N/A")</f>
        <v>0</v>
      </c>
      <c r="T56" s="38">
        <f>IFERROR(L56+VLOOKUP($P56,Données!$J:$R,2,0)+VLOOKUP($P56,Données!$J:$R,3,0),"N/A")</f>
        <v>0</v>
      </c>
      <c r="U56" s="38">
        <f>IFERROR(L56+VLOOKUP($P56,Données!$J:$R,2,0)+VLOOKUP($P56,Données!$J:$R,3,0)+VLOOKUP($P56,Données!$J:$R,4,0),"N/A")</f>
        <v>0</v>
      </c>
      <c r="V56" s="38">
        <f>IFERROR(L56+VLOOKUP($P56,Données!$J:$R,2,0)+VLOOKUP($P56,Données!$J:$R,3,0)+VLOOKUP($P56,Données!$J:$R,4,0)+VLOOKUP($P56,Données!$J:$R,5,0),"N/A")</f>
        <v>0</v>
      </c>
      <c r="W56" s="38">
        <f>IFERROR(L56+VLOOKUP($P56,Données!$J:$R,2,0)+VLOOKUP($P56,Données!$J:$R,3,0)+VLOOKUP($P56,Données!$J:$R,4,0)+VLOOKUP($P56,Données!$J:$R,5,0)+VLOOKUP($P56,Données!$J:$R,6,0),"N/A")</f>
        <v>0</v>
      </c>
      <c r="X56" s="38">
        <f>IFERROR(L56+VLOOKUP($P56,Données!$J:$R,2,0)+VLOOKUP($P56,Données!$J:$R,3,0)+VLOOKUP($P56,Données!$J:$R,4,0)+VLOOKUP($P56,Données!$J:$R,5,0)+VLOOKUP($P56,Données!$J:$R,6,0)+VLOOKUP($P56,Données!$J:$R,7,0),"N/A")</f>
        <v>0</v>
      </c>
      <c r="Y56" s="38">
        <f>IFERROR(L56+VLOOKUP($P56,Données!$J:$R,2,0)+VLOOKUP($P56,Données!$J:$R,3,0)+VLOOKUP($P56,Données!$J:$R,4,0)+VLOOKUP($P56,Données!$J:$R,5,0)+VLOOKUP($P56,Données!$J:$R,6,0)+VLOOKUP($P56,Données!$J:$R,7,0)+VLOOKUP($P56,Données!$J:$R,8,0),"N/A")</f>
        <v>0</v>
      </c>
      <c r="Z56" s="38">
        <f>IFERROR(L56+VLOOKUP($P56,Données!$J:$R,2,0)+VLOOKUP($P56,Données!$J:$R,3,0)+VLOOKUP($P56,Données!$J:$R,4,0)+VLOOKUP($P56,Données!$J:$R,5,0)+VLOOKUP($P56,Données!$J:$R,6,0)+VLOOKUP($P56,Données!$J:$R,7,0)+VLOOKUP($P56,Données!$J:$R,8,0)+VLOOKUP($P56,Données!$J:$R,9,0),"N/A")</f>
        <v>0</v>
      </c>
    </row>
    <row r="57" spans="1:26" s="48" customFormat="1" ht="12" x14ac:dyDescent="0.25">
      <c r="A57" s="45" t="str">
        <f t="shared" si="0"/>
        <v>EDI</v>
      </c>
      <c r="B57" s="45" t="str">
        <f t="shared" si="5"/>
        <v>24SANxxxx</v>
      </c>
      <c r="C57" s="45"/>
      <c r="D57" s="46"/>
      <c r="E57" s="65"/>
      <c r="F57" s="65"/>
      <c r="G57" s="45"/>
      <c r="H57" s="47"/>
      <c r="I57" s="47"/>
      <c r="J57" s="47"/>
      <c r="K57" s="66"/>
      <c r="L57" s="53"/>
      <c r="M57" s="53"/>
      <c r="N57" s="47"/>
      <c r="O57" s="67">
        <f t="shared" si="2"/>
        <v>0</v>
      </c>
      <c r="P57" s="54" t="s">
        <v>9</v>
      </c>
      <c r="Q57" s="67">
        <f t="shared" si="6"/>
        <v>0</v>
      </c>
      <c r="R57" s="68">
        <f t="shared" si="7"/>
        <v>0</v>
      </c>
      <c r="S57" s="38">
        <f>IFERROR(L57+VLOOKUP($P57,Données!$J:$R,2,0),"N/A")</f>
        <v>0</v>
      </c>
      <c r="T57" s="38">
        <f>IFERROR(L57+VLOOKUP($P57,Données!$J:$R,2,0)+VLOOKUP($P57,Données!$J:$R,3,0),"N/A")</f>
        <v>0</v>
      </c>
      <c r="U57" s="38">
        <f>IFERROR(L57+VLOOKUP($P57,Données!$J:$R,2,0)+VLOOKUP($P57,Données!$J:$R,3,0)+VLOOKUP($P57,Données!$J:$R,4,0),"N/A")</f>
        <v>0</v>
      </c>
      <c r="V57" s="38">
        <f>IFERROR(L57+VLOOKUP($P57,Données!$J:$R,2,0)+VLOOKUP($P57,Données!$J:$R,3,0)+VLOOKUP($P57,Données!$J:$R,4,0)+VLOOKUP($P57,Données!$J:$R,5,0),"N/A")</f>
        <v>0</v>
      </c>
      <c r="W57" s="38">
        <f>IFERROR(L57+VLOOKUP($P57,Données!$J:$R,2,0)+VLOOKUP($P57,Données!$J:$R,3,0)+VLOOKUP($P57,Données!$J:$R,4,0)+VLOOKUP($P57,Données!$J:$R,5,0)+VLOOKUP($P57,Données!$J:$R,6,0),"N/A")</f>
        <v>0</v>
      </c>
      <c r="X57" s="38">
        <f>IFERROR(L57+VLOOKUP($P57,Données!$J:$R,2,0)+VLOOKUP($P57,Données!$J:$R,3,0)+VLOOKUP($P57,Données!$J:$R,4,0)+VLOOKUP($P57,Données!$J:$R,5,0)+VLOOKUP($P57,Données!$J:$R,6,0)+VLOOKUP($P57,Données!$J:$R,7,0),"N/A")</f>
        <v>0</v>
      </c>
      <c r="Y57" s="38">
        <f>IFERROR(L57+VLOOKUP($P57,Données!$J:$R,2,0)+VLOOKUP($P57,Données!$J:$R,3,0)+VLOOKUP($P57,Données!$J:$R,4,0)+VLOOKUP($P57,Données!$J:$R,5,0)+VLOOKUP($P57,Données!$J:$R,6,0)+VLOOKUP($P57,Données!$J:$R,7,0)+VLOOKUP($P57,Données!$J:$R,8,0),"N/A")</f>
        <v>0</v>
      </c>
      <c r="Z57" s="38">
        <f>IFERROR(L57+VLOOKUP($P57,Données!$J:$R,2,0)+VLOOKUP($P57,Données!$J:$R,3,0)+VLOOKUP($P57,Données!$J:$R,4,0)+VLOOKUP($P57,Données!$J:$R,5,0)+VLOOKUP($P57,Données!$J:$R,6,0)+VLOOKUP($P57,Données!$J:$R,7,0)+VLOOKUP($P57,Données!$J:$R,8,0)+VLOOKUP($P57,Données!$J:$R,9,0),"N/A")</f>
        <v>0</v>
      </c>
    </row>
    <row r="58" spans="1:26" s="48" customFormat="1" ht="12" x14ac:dyDescent="0.25">
      <c r="A58" s="45" t="str">
        <f t="shared" si="0"/>
        <v>EDI</v>
      </c>
      <c r="B58" s="45" t="str">
        <f t="shared" si="5"/>
        <v>24SANxxxx</v>
      </c>
      <c r="C58" s="45"/>
      <c r="D58" s="46"/>
      <c r="E58" s="65"/>
      <c r="F58" s="65"/>
      <c r="G58" s="45"/>
      <c r="H58" s="47"/>
      <c r="I58" s="47"/>
      <c r="J58" s="47"/>
      <c r="K58" s="66"/>
      <c r="L58" s="53"/>
      <c r="M58" s="53"/>
      <c r="N58" s="47"/>
      <c r="O58" s="67">
        <f t="shared" si="2"/>
        <v>0</v>
      </c>
      <c r="P58" s="54" t="s">
        <v>9</v>
      </c>
      <c r="Q58" s="67">
        <f t="shared" si="6"/>
        <v>0</v>
      </c>
      <c r="R58" s="68">
        <f t="shared" si="7"/>
        <v>0</v>
      </c>
      <c r="S58" s="38">
        <f>IFERROR(L58+VLOOKUP($P58,Données!$J:$R,2,0),"N/A")</f>
        <v>0</v>
      </c>
      <c r="T58" s="38">
        <f>IFERROR(L58+VLOOKUP($P58,Données!$J:$R,2,0)+VLOOKUP($P58,Données!$J:$R,3,0),"N/A")</f>
        <v>0</v>
      </c>
      <c r="U58" s="38">
        <f>IFERROR(L58+VLOOKUP($P58,Données!$J:$R,2,0)+VLOOKUP($P58,Données!$J:$R,3,0)+VLOOKUP($P58,Données!$J:$R,4,0),"N/A")</f>
        <v>0</v>
      </c>
      <c r="V58" s="38">
        <f>IFERROR(L58+VLOOKUP($P58,Données!$J:$R,2,0)+VLOOKUP($P58,Données!$J:$R,3,0)+VLOOKUP($P58,Données!$J:$R,4,0)+VLOOKUP($P58,Données!$J:$R,5,0),"N/A")</f>
        <v>0</v>
      </c>
      <c r="W58" s="38">
        <f>IFERROR(L58+VLOOKUP($P58,Données!$J:$R,2,0)+VLOOKUP($P58,Données!$J:$R,3,0)+VLOOKUP($P58,Données!$J:$R,4,0)+VLOOKUP($P58,Données!$J:$R,5,0)+VLOOKUP($P58,Données!$J:$R,6,0),"N/A")</f>
        <v>0</v>
      </c>
      <c r="X58" s="38">
        <f>IFERROR(L58+VLOOKUP($P58,Données!$J:$R,2,0)+VLOOKUP($P58,Données!$J:$R,3,0)+VLOOKUP($P58,Données!$J:$R,4,0)+VLOOKUP($P58,Données!$J:$R,5,0)+VLOOKUP($P58,Données!$J:$R,6,0)+VLOOKUP($P58,Données!$J:$R,7,0),"N/A")</f>
        <v>0</v>
      </c>
      <c r="Y58" s="38">
        <f>IFERROR(L58+VLOOKUP($P58,Données!$J:$R,2,0)+VLOOKUP($P58,Données!$J:$R,3,0)+VLOOKUP($P58,Données!$J:$R,4,0)+VLOOKUP($P58,Données!$J:$R,5,0)+VLOOKUP($P58,Données!$J:$R,6,0)+VLOOKUP($P58,Données!$J:$R,7,0)+VLOOKUP($P58,Données!$J:$R,8,0),"N/A")</f>
        <v>0</v>
      </c>
      <c r="Z58" s="38">
        <f>IFERROR(L58+VLOOKUP($P58,Données!$J:$R,2,0)+VLOOKUP($P58,Données!$J:$R,3,0)+VLOOKUP($P58,Données!$J:$R,4,0)+VLOOKUP($P58,Données!$J:$R,5,0)+VLOOKUP($P58,Données!$J:$R,6,0)+VLOOKUP($P58,Données!$J:$R,7,0)+VLOOKUP($P58,Données!$J:$R,8,0)+VLOOKUP($P58,Données!$J:$R,9,0),"N/A")</f>
        <v>0</v>
      </c>
    </row>
    <row r="59" spans="1:26" s="48" customFormat="1" ht="12" x14ac:dyDescent="0.25">
      <c r="A59" s="45" t="str">
        <f t="shared" si="0"/>
        <v>EDI</v>
      </c>
      <c r="B59" s="45" t="str">
        <f t="shared" si="5"/>
        <v>24SANxxxx</v>
      </c>
      <c r="C59" s="45"/>
      <c r="D59" s="46"/>
      <c r="E59" s="65"/>
      <c r="F59" s="65"/>
      <c r="G59" s="45"/>
      <c r="H59" s="47"/>
      <c r="I59" s="47"/>
      <c r="J59" s="47"/>
      <c r="K59" s="66"/>
      <c r="L59" s="53"/>
      <c r="M59" s="53"/>
      <c r="N59" s="47"/>
      <c r="O59" s="67">
        <f t="shared" si="2"/>
        <v>0</v>
      </c>
      <c r="P59" s="54" t="s">
        <v>9</v>
      </c>
      <c r="Q59" s="67">
        <f t="shared" si="6"/>
        <v>0</v>
      </c>
      <c r="R59" s="68">
        <f t="shared" si="7"/>
        <v>0</v>
      </c>
      <c r="S59" s="38">
        <f>IFERROR(L59+VLOOKUP($P59,Données!$J:$R,2,0),"N/A")</f>
        <v>0</v>
      </c>
      <c r="T59" s="38">
        <f>IFERROR(L59+VLOOKUP($P59,Données!$J:$R,2,0)+VLOOKUP($P59,Données!$J:$R,3,0),"N/A")</f>
        <v>0</v>
      </c>
      <c r="U59" s="38">
        <f>IFERROR(L59+VLOOKUP($P59,Données!$J:$R,2,0)+VLOOKUP($P59,Données!$J:$R,3,0)+VLOOKUP($P59,Données!$J:$R,4,0),"N/A")</f>
        <v>0</v>
      </c>
      <c r="V59" s="38">
        <f>IFERROR(L59+VLOOKUP($P59,Données!$J:$R,2,0)+VLOOKUP($P59,Données!$J:$R,3,0)+VLOOKUP($P59,Données!$J:$R,4,0)+VLOOKUP($P59,Données!$J:$R,5,0),"N/A")</f>
        <v>0</v>
      </c>
      <c r="W59" s="38">
        <f>IFERROR(L59+VLOOKUP($P59,Données!$J:$R,2,0)+VLOOKUP($P59,Données!$J:$R,3,0)+VLOOKUP($P59,Données!$J:$R,4,0)+VLOOKUP($P59,Données!$J:$R,5,0)+VLOOKUP($P59,Données!$J:$R,6,0),"N/A")</f>
        <v>0</v>
      </c>
      <c r="X59" s="38">
        <f>IFERROR(L59+VLOOKUP($P59,Données!$J:$R,2,0)+VLOOKUP($P59,Données!$J:$R,3,0)+VLOOKUP($P59,Données!$J:$R,4,0)+VLOOKUP($P59,Données!$J:$R,5,0)+VLOOKUP($P59,Données!$J:$R,6,0)+VLOOKUP($P59,Données!$J:$R,7,0),"N/A")</f>
        <v>0</v>
      </c>
      <c r="Y59" s="38">
        <f>IFERROR(L59+VLOOKUP($P59,Données!$J:$R,2,0)+VLOOKUP($P59,Données!$J:$R,3,0)+VLOOKUP($P59,Données!$J:$R,4,0)+VLOOKUP($P59,Données!$J:$R,5,0)+VLOOKUP($P59,Données!$J:$R,6,0)+VLOOKUP($P59,Données!$J:$R,7,0)+VLOOKUP($P59,Données!$J:$R,8,0),"N/A")</f>
        <v>0</v>
      </c>
      <c r="Z59" s="38">
        <f>IFERROR(L59+VLOOKUP($P59,Données!$J:$R,2,0)+VLOOKUP($P59,Données!$J:$R,3,0)+VLOOKUP($P59,Données!$J:$R,4,0)+VLOOKUP($P59,Données!$J:$R,5,0)+VLOOKUP($P59,Données!$J:$R,6,0)+VLOOKUP($P59,Données!$J:$R,7,0)+VLOOKUP($P59,Données!$J:$R,8,0)+VLOOKUP($P59,Données!$J:$R,9,0),"N/A")</f>
        <v>0</v>
      </c>
    </row>
    <row r="60" spans="1:26" s="48" customFormat="1" ht="12" x14ac:dyDescent="0.25">
      <c r="A60" s="45" t="str">
        <f t="shared" si="0"/>
        <v>EDI</v>
      </c>
      <c r="B60" s="45" t="str">
        <f t="shared" si="5"/>
        <v>24SANxxxx</v>
      </c>
      <c r="C60" s="45"/>
      <c r="D60" s="46"/>
      <c r="E60" s="65"/>
      <c r="F60" s="65"/>
      <c r="G60" s="45"/>
      <c r="H60" s="47"/>
      <c r="I60" s="47"/>
      <c r="J60" s="47"/>
      <c r="K60" s="66"/>
      <c r="L60" s="53"/>
      <c r="M60" s="53"/>
      <c r="N60" s="47"/>
      <c r="O60" s="67">
        <f t="shared" si="2"/>
        <v>0</v>
      </c>
      <c r="P60" s="54" t="s">
        <v>9</v>
      </c>
      <c r="Q60" s="67">
        <f t="shared" si="6"/>
        <v>0</v>
      </c>
      <c r="R60" s="68">
        <f t="shared" si="7"/>
        <v>0</v>
      </c>
      <c r="S60" s="38">
        <f>IFERROR(L60+VLOOKUP($P60,Données!$J:$R,2,0),"N/A")</f>
        <v>0</v>
      </c>
      <c r="T60" s="38">
        <f>IFERROR(L60+VLOOKUP($P60,Données!$J:$R,2,0)+VLOOKUP($P60,Données!$J:$R,3,0),"N/A")</f>
        <v>0</v>
      </c>
      <c r="U60" s="38">
        <f>IFERROR(L60+VLOOKUP($P60,Données!$J:$R,2,0)+VLOOKUP($P60,Données!$J:$R,3,0)+VLOOKUP($P60,Données!$J:$R,4,0),"N/A")</f>
        <v>0</v>
      </c>
      <c r="V60" s="38">
        <f>IFERROR(L60+VLOOKUP($P60,Données!$J:$R,2,0)+VLOOKUP($P60,Données!$J:$R,3,0)+VLOOKUP($P60,Données!$J:$R,4,0)+VLOOKUP($P60,Données!$J:$R,5,0),"N/A")</f>
        <v>0</v>
      </c>
      <c r="W60" s="38">
        <f>IFERROR(L60+VLOOKUP($P60,Données!$J:$R,2,0)+VLOOKUP($P60,Données!$J:$R,3,0)+VLOOKUP($P60,Données!$J:$R,4,0)+VLOOKUP($P60,Données!$J:$R,5,0)+VLOOKUP($P60,Données!$J:$R,6,0),"N/A")</f>
        <v>0</v>
      </c>
      <c r="X60" s="38">
        <f>IFERROR(L60+VLOOKUP($P60,Données!$J:$R,2,0)+VLOOKUP($P60,Données!$J:$R,3,0)+VLOOKUP($P60,Données!$J:$R,4,0)+VLOOKUP($P60,Données!$J:$R,5,0)+VLOOKUP($P60,Données!$J:$R,6,0)+VLOOKUP($P60,Données!$J:$R,7,0),"N/A")</f>
        <v>0</v>
      </c>
      <c r="Y60" s="38">
        <f>IFERROR(L60+VLOOKUP($P60,Données!$J:$R,2,0)+VLOOKUP($P60,Données!$J:$R,3,0)+VLOOKUP($P60,Données!$J:$R,4,0)+VLOOKUP($P60,Données!$J:$R,5,0)+VLOOKUP($P60,Données!$J:$R,6,0)+VLOOKUP($P60,Données!$J:$R,7,0)+VLOOKUP($P60,Données!$J:$R,8,0),"N/A")</f>
        <v>0</v>
      </c>
      <c r="Z60" s="38">
        <f>IFERROR(L60+VLOOKUP($P60,Données!$J:$R,2,0)+VLOOKUP($P60,Données!$J:$R,3,0)+VLOOKUP($P60,Données!$J:$R,4,0)+VLOOKUP($P60,Données!$J:$R,5,0)+VLOOKUP($P60,Données!$J:$R,6,0)+VLOOKUP($P60,Données!$J:$R,7,0)+VLOOKUP($P60,Données!$J:$R,8,0)+VLOOKUP($P60,Données!$J:$R,9,0),"N/A")</f>
        <v>0</v>
      </c>
    </row>
    <row r="61" spans="1:26" s="48" customFormat="1" ht="12" x14ac:dyDescent="0.25">
      <c r="A61" s="45" t="str">
        <f t="shared" si="0"/>
        <v>EDI</v>
      </c>
      <c r="B61" s="45" t="str">
        <f t="shared" si="5"/>
        <v>24SANxxxx</v>
      </c>
      <c r="C61" s="45"/>
      <c r="D61" s="46"/>
      <c r="E61" s="65"/>
      <c r="F61" s="65"/>
      <c r="G61" s="45"/>
      <c r="H61" s="47"/>
      <c r="I61" s="47"/>
      <c r="J61" s="47"/>
      <c r="K61" s="66"/>
      <c r="L61" s="53"/>
      <c r="M61" s="53"/>
      <c r="N61" s="47"/>
      <c r="O61" s="67">
        <f t="shared" si="2"/>
        <v>0</v>
      </c>
      <c r="P61" s="54" t="s">
        <v>9</v>
      </c>
      <c r="Q61" s="67">
        <f t="shared" si="6"/>
        <v>0</v>
      </c>
      <c r="R61" s="68">
        <f t="shared" si="7"/>
        <v>0</v>
      </c>
      <c r="S61" s="38">
        <f>IFERROR(L61+VLOOKUP($P61,Données!$J:$R,2,0),"N/A")</f>
        <v>0</v>
      </c>
      <c r="T61" s="38">
        <f>IFERROR(L61+VLOOKUP($P61,Données!$J:$R,2,0)+VLOOKUP($P61,Données!$J:$R,3,0),"N/A")</f>
        <v>0</v>
      </c>
      <c r="U61" s="38">
        <f>IFERROR(L61+VLOOKUP($P61,Données!$J:$R,2,0)+VLOOKUP($P61,Données!$J:$R,3,0)+VLOOKUP($P61,Données!$J:$R,4,0),"N/A")</f>
        <v>0</v>
      </c>
      <c r="V61" s="38">
        <f>IFERROR(L61+VLOOKUP($P61,Données!$J:$R,2,0)+VLOOKUP($P61,Données!$J:$R,3,0)+VLOOKUP($P61,Données!$J:$R,4,0)+VLOOKUP($P61,Données!$J:$R,5,0),"N/A")</f>
        <v>0</v>
      </c>
      <c r="W61" s="38">
        <f>IFERROR(L61+VLOOKUP($P61,Données!$J:$R,2,0)+VLOOKUP($P61,Données!$J:$R,3,0)+VLOOKUP($P61,Données!$J:$R,4,0)+VLOOKUP($P61,Données!$J:$R,5,0)+VLOOKUP($P61,Données!$J:$R,6,0),"N/A")</f>
        <v>0</v>
      </c>
      <c r="X61" s="38">
        <f>IFERROR(L61+VLOOKUP($P61,Données!$J:$R,2,0)+VLOOKUP($P61,Données!$J:$R,3,0)+VLOOKUP($P61,Données!$J:$R,4,0)+VLOOKUP($P61,Données!$J:$R,5,0)+VLOOKUP($P61,Données!$J:$R,6,0)+VLOOKUP($P61,Données!$J:$R,7,0),"N/A")</f>
        <v>0</v>
      </c>
      <c r="Y61" s="38">
        <f>IFERROR(L61+VLOOKUP($P61,Données!$J:$R,2,0)+VLOOKUP($P61,Données!$J:$R,3,0)+VLOOKUP($P61,Données!$J:$R,4,0)+VLOOKUP($P61,Données!$J:$R,5,0)+VLOOKUP($P61,Données!$J:$R,6,0)+VLOOKUP($P61,Données!$J:$R,7,0)+VLOOKUP($P61,Données!$J:$R,8,0),"N/A")</f>
        <v>0</v>
      </c>
      <c r="Z61" s="38">
        <f>IFERROR(L61+VLOOKUP($P61,Données!$J:$R,2,0)+VLOOKUP($P61,Données!$J:$R,3,0)+VLOOKUP($P61,Données!$J:$R,4,0)+VLOOKUP($P61,Données!$J:$R,5,0)+VLOOKUP($P61,Données!$J:$R,6,0)+VLOOKUP($P61,Données!$J:$R,7,0)+VLOOKUP($P61,Données!$J:$R,8,0)+VLOOKUP($P61,Données!$J:$R,9,0),"N/A")</f>
        <v>0</v>
      </c>
    </row>
    <row r="62" spans="1:26" s="48" customFormat="1" ht="12" x14ac:dyDescent="0.25">
      <c r="A62" s="45" t="str">
        <f t="shared" si="0"/>
        <v>EDI</v>
      </c>
      <c r="B62" s="45" t="str">
        <f t="shared" si="5"/>
        <v>24SANxxxx</v>
      </c>
      <c r="C62" s="45"/>
      <c r="D62" s="46"/>
      <c r="E62" s="65"/>
      <c r="F62" s="65"/>
      <c r="G62" s="45"/>
      <c r="H62" s="47"/>
      <c r="I62" s="47"/>
      <c r="J62" s="47"/>
      <c r="K62" s="66"/>
      <c r="L62" s="53"/>
      <c r="M62" s="53"/>
      <c r="N62" s="47"/>
      <c r="O62" s="67">
        <f t="shared" si="2"/>
        <v>0</v>
      </c>
      <c r="P62" s="54" t="s">
        <v>9</v>
      </c>
      <c r="Q62" s="67">
        <f t="shared" si="6"/>
        <v>0</v>
      </c>
      <c r="R62" s="68">
        <f t="shared" si="7"/>
        <v>0</v>
      </c>
      <c r="S62" s="38">
        <f>IFERROR(L62+VLOOKUP($P62,Données!$J:$R,2,0),"N/A")</f>
        <v>0</v>
      </c>
      <c r="T62" s="38">
        <f>IFERROR(L62+VLOOKUP($P62,Données!$J:$R,2,0)+VLOOKUP($P62,Données!$J:$R,3,0),"N/A")</f>
        <v>0</v>
      </c>
      <c r="U62" s="38">
        <f>IFERROR(L62+VLOOKUP($P62,Données!$J:$R,2,0)+VLOOKUP($P62,Données!$J:$R,3,0)+VLOOKUP($P62,Données!$J:$R,4,0),"N/A")</f>
        <v>0</v>
      </c>
      <c r="V62" s="38">
        <f>IFERROR(L62+VLOOKUP($P62,Données!$J:$R,2,0)+VLOOKUP($P62,Données!$J:$R,3,0)+VLOOKUP($P62,Données!$J:$R,4,0)+VLOOKUP($P62,Données!$J:$R,5,0),"N/A")</f>
        <v>0</v>
      </c>
      <c r="W62" s="38">
        <f>IFERROR(L62+VLOOKUP($P62,Données!$J:$R,2,0)+VLOOKUP($P62,Données!$J:$R,3,0)+VLOOKUP($P62,Données!$J:$R,4,0)+VLOOKUP($P62,Données!$J:$R,5,0)+VLOOKUP($P62,Données!$J:$R,6,0),"N/A")</f>
        <v>0</v>
      </c>
      <c r="X62" s="38">
        <f>IFERROR(L62+VLOOKUP($P62,Données!$J:$R,2,0)+VLOOKUP($P62,Données!$J:$R,3,0)+VLOOKUP($P62,Données!$J:$R,4,0)+VLOOKUP($P62,Données!$J:$R,5,0)+VLOOKUP($P62,Données!$J:$R,6,0)+VLOOKUP($P62,Données!$J:$R,7,0),"N/A")</f>
        <v>0</v>
      </c>
      <c r="Y62" s="38">
        <f>IFERROR(L62+VLOOKUP($P62,Données!$J:$R,2,0)+VLOOKUP($P62,Données!$J:$R,3,0)+VLOOKUP($P62,Données!$J:$R,4,0)+VLOOKUP($P62,Données!$J:$R,5,0)+VLOOKUP($P62,Données!$J:$R,6,0)+VLOOKUP($P62,Données!$J:$R,7,0)+VLOOKUP($P62,Données!$J:$R,8,0),"N/A")</f>
        <v>0</v>
      </c>
      <c r="Z62" s="38">
        <f>IFERROR(L62+VLOOKUP($P62,Données!$J:$R,2,0)+VLOOKUP($P62,Données!$J:$R,3,0)+VLOOKUP($P62,Données!$J:$R,4,0)+VLOOKUP($P62,Données!$J:$R,5,0)+VLOOKUP($P62,Données!$J:$R,6,0)+VLOOKUP($P62,Données!$J:$R,7,0)+VLOOKUP($P62,Données!$J:$R,8,0)+VLOOKUP($P62,Données!$J:$R,9,0),"N/A")</f>
        <v>0</v>
      </c>
    </row>
    <row r="63" spans="1:26" s="48" customFormat="1" ht="12" x14ac:dyDescent="0.25">
      <c r="A63" s="45" t="str">
        <f t="shared" si="0"/>
        <v>EDI</v>
      </c>
      <c r="B63" s="45" t="str">
        <f t="shared" si="5"/>
        <v>24SANxxxx</v>
      </c>
      <c r="C63" s="45"/>
      <c r="D63" s="46"/>
      <c r="E63" s="65"/>
      <c r="F63" s="65"/>
      <c r="G63" s="45"/>
      <c r="H63" s="47"/>
      <c r="I63" s="47"/>
      <c r="J63" s="47"/>
      <c r="K63" s="66"/>
      <c r="L63" s="53"/>
      <c r="M63" s="53"/>
      <c r="N63" s="47"/>
      <c r="O63" s="67">
        <f t="shared" si="2"/>
        <v>0</v>
      </c>
      <c r="P63" s="54" t="s">
        <v>9</v>
      </c>
      <c r="Q63" s="67">
        <f t="shared" si="6"/>
        <v>0</v>
      </c>
      <c r="R63" s="68">
        <f t="shared" si="7"/>
        <v>0</v>
      </c>
      <c r="S63" s="38">
        <f>IFERROR(L63+VLOOKUP($P63,Données!$J:$R,2,0),"N/A")</f>
        <v>0</v>
      </c>
      <c r="T63" s="38">
        <f>IFERROR(L63+VLOOKUP($P63,Données!$J:$R,2,0)+VLOOKUP($P63,Données!$J:$R,3,0),"N/A")</f>
        <v>0</v>
      </c>
      <c r="U63" s="38">
        <f>IFERROR(L63+VLOOKUP($P63,Données!$J:$R,2,0)+VLOOKUP($P63,Données!$J:$R,3,0)+VLOOKUP($P63,Données!$J:$R,4,0),"N/A")</f>
        <v>0</v>
      </c>
      <c r="V63" s="38">
        <f>IFERROR(L63+VLOOKUP($P63,Données!$J:$R,2,0)+VLOOKUP($P63,Données!$J:$R,3,0)+VLOOKUP($P63,Données!$J:$R,4,0)+VLOOKUP($P63,Données!$J:$R,5,0),"N/A")</f>
        <v>0</v>
      </c>
      <c r="W63" s="38">
        <f>IFERROR(L63+VLOOKUP($P63,Données!$J:$R,2,0)+VLOOKUP($P63,Données!$J:$R,3,0)+VLOOKUP($P63,Données!$J:$R,4,0)+VLOOKUP($P63,Données!$J:$R,5,0)+VLOOKUP($P63,Données!$J:$R,6,0),"N/A")</f>
        <v>0</v>
      </c>
      <c r="X63" s="38">
        <f>IFERROR(L63+VLOOKUP($P63,Données!$J:$R,2,0)+VLOOKUP($P63,Données!$J:$R,3,0)+VLOOKUP($P63,Données!$J:$R,4,0)+VLOOKUP($P63,Données!$J:$R,5,0)+VLOOKUP($P63,Données!$J:$R,6,0)+VLOOKUP($P63,Données!$J:$R,7,0),"N/A")</f>
        <v>0</v>
      </c>
      <c r="Y63" s="38">
        <f>IFERROR(L63+VLOOKUP($P63,Données!$J:$R,2,0)+VLOOKUP($P63,Données!$J:$R,3,0)+VLOOKUP($P63,Données!$J:$R,4,0)+VLOOKUP($P63,Données!$J:$R,5,0)+VLOOKUP($P63,Données!$J:$R,6,0)+VLOOKUP($P63,Données!$J:$R,7,0)+VLOOKUP($P63,Données!$J:$R,8,0),"N/A")</f>
        <v>0</v>
      </c>
      <c r="Z63" s="38">
        <f>IFERROR(L63+VLOOKUP($P63,Données!$J:$R,2,0)+VLOOKUP($P63,Données!$J:$R,3,0)+VLOOKUP($P63,Données!$J:$R,4,0)+VLOOKUP($P63,Données!$J:$R,5,0)+VLOOKUP($P63,Données!$J:$R,6,0)+VLOOKUP($P63,Données!$J:$R,7,0)+VLOOKUP($P63,Données!$J:$R,8,0)+VLOOKUP($P63,Données!$J:$R,9,0),"N/A")</f>
        <v>0</v>
      </c>
    </row>
    <row r="64" spans="1:26" s="48" customFormat="1" ht="12" x14ac:dyDescent="0.25">
      <c r="A64" s="45" t="str">
        <f t="shared" si="0"/>
        <v>EDI</v>
      </c>
      <c r="B64" s="45" t="str">
        <f t="shared" si="5"/>
        <v>24SANxxxx</v>
      </c>
      <c r="C64" s="45"/>
      <c r="D64" s="46"/>
      <c r="E64" s="65"/>
      <c r="F64" s="65"/>
      <c r="G64" s="45"/>
      <c r="H64" s="47"/>
      <c r="I64" s="47"/>
      <c r="J64" s="47"/>
      <c r="K64" s="66"/>
      <c r="L64" s="53"/>
      <c r="M64" s="53"/>
      <c r="N64" s="47"/>
      <c r="O64" s="67">
        <f t="shared" si="2"/>
        <v>0</v>
      </c>
      <c r="P64" s="54" t="s">
        <v>9</v>
      </c>
      <c r="Q64" s="67">
        <f t="shared" si="6"/>
        <v>0</v>
      </c>
      <c r="R64" s="68">
        <f t="shared" si="7"/>
        <v>0</v>
      </c>
      <c r="S64" s="38">
        <f>IFERROR(L64+VLOOKUP($P64,Données!$J:$R,2,0),"N/A")</f>
        <v>0</v>
      </c>
      <c r="T64" s="38">
        <f>IFERROR(L64+VLOOKUP($P64,Données!$J:$R,2,0)+VLOOKUP($P64,Données!$J:$R,3,0),"N/A")</f>
        <v>0</v>
      </c>
      <c r="U64" s="38">
        <f>IFERROR(L64+VLOOKUP($P64,Données!$J:$R,2,0)+VLOOKUP($P64,Données!$J:$R,3,0)+VLOOKUP($P64,Données!$J:$R,4,0),"N/A")</f>
        <v>0</v>
      </c>
      <c r="V64" s="38">
        <f>IFERROR(L64+VLOOKUP($P64,Données!$J:$R,2,0)+VLOOKUP($P64,Données!$J:$R,3,0)+VLOOKUP($P64,Données!$J:$R,4,0)+VLOOKUP($P64,Données!$J:$R,5,0),"N/A")</f>
        <v>0</v>
      </c>
      <c r="W64" s="38">
        <f>IFERROR(L64+VLOOKUP($P64,Données!$J:$R,2,0)+VLOOKUP($P64,Données!$J:$R,3,0)+VLOOKUP($P64,Données!$J:$R,4,0)+VLOOKUP($P64,Données!$J:$R,5,0)+VLOOKUP($P64,Données!$J:$R,6,0),"N/A")</f>
        <v>0</v>
      </c>
      <c r="X64" s="38">
        <f>IFERROR(L64+VLOOKUP($P64,Données!$J:$R,2,0)+VLOOKUP($P64,Données!$J:$R,3,0)+VLOOKUP($P64,Données!$J:$R,4,0)+VLOOKUP($P64,Données!$J:$R,5,0)+VLOOKUP($P64,Données!$J:$R,6,0)+VLOOKUP($P64,Données!$J:$R,7,0),"N/A")</f>
        <v>0</v>
      </c>
      <c r="Y64" s="38">
        <f>IFERROR(L64+VLOOKUP($P64,Données!$J:$R,2,0)+VLOOKUP($P64,Données!$J:$R,3,0)+VLOOKUP($P64,Données!$J:$R,4,0)+VLOOKUP($P64,Données!$J:$R,5,0)+VLOOKUP($P64,Données!$J:$R,6,0)+VLOOKUP($P64,Données!$J:$R,7,0)+VLOOKUP($P64,Données!$J:$R,8,0),"N/A")</f>
        <v>0</v>
      </c>
      <c r="Z64" s="38">
        <f>IFERROR(L64+VLOOKUP($P64,Données!$J:$R,2,0)+VLOOKUP($P64,Données!$J:$R,3,0)+VLOOKUP($P64,Données!$J:$R,4,0)+VLOOKUP($P64,Données!$J:$R,5,0)+VLOOKUP($P64,Données!$J:$R,6,0)+VLOOKUP($P64,Données!$J:$R,7,0)+VLOOKUP($P64,Données!$J:$R,8,0)+VLOOKUP($P64,Données!$J:$R,9,0),"N/A")</f>
        <v>0</v>
      </c>
    </row>
    <row r="65" spans="1:26" s="48" customFormat="1" ht="12" x14ac:dyDescent="0.25">
      <c r="A65" s="45" t="str">
        <f t="shared" si="0"/>
        <v>EDI</v>
      </c>
      <c r="B65" s="45" t="str">
        <f t="shared" si="5"/>
        <v>24SANxxxx</v>
      </c>
      <c r="C65" s="45"/>
      <c r="D65" s="46"/>
      <c r="E65" s="65"/>
      <c r="F65" s="65"/>
      <c r="G65" s="45"/>
      <c r="H65" s="47"/>
      <c r="I65" s="47"/>
      <c r="J65" s="47"/>
      <c r="K65" s="66"/>
      <c r="L65" s="53"/>
      <c r="M65" s="53"/>
      <c r="N65" s="47"/>
      <c r="O65" s="67">
        <f t="shared" si="2"/>
        <v>0</v>
      </c>
      <c r="P65" s="54" t="s">
        <v>9</v>
      </c>
      <c r="Q65" s="67">
        <f t="shared" si="6"/>
        <v>0</v>
      </c>
      <c r="R65" s="68">
        <f t="shared" si="7"/>
        <v>0</v>
      </c>
      <c r="S65" s="38">
        <f>IFERROR(L65+VLOOKUP($P65,Données!$J:$R,2,0),"N/A")</f>
        <v>0</v>
      </c>
      <c r="T65" s="38">
        <f>IFERROR(L65+VLOOKUP($P65,Données!$J:$R,2,0)+VLOOKUP($P65,Données!$J:$R,3,0),"N/A")</f>
        <v>0</v>
      </c>
      <c r="U65" s="38">
        <f>IFERROR(L65+VLOOKUP($P65,Données!$J:$R,2,0)+VLOOKUP($P65,Données!$J:$R,3,0)+VLOOKUP($P65,Données!$J:$R,4,0),"N/A")</f>
        <v>0</v>
      </c>
      <c r="V65" s="38">
        <f>IFERROR(L65+VLOOKUP($P65,Données!$J:$R,2,0)+VLOOKUP($P65,Données!$J:$R,3,0)+VLOOKUP($P65,Données!$J:$R,4,0)+VLOOKUP($P65,Données!$J:$R,5,0),"N/A")</f>
        <v>0</v>
      </c>
      <c r="W65" s="38">
        <f>IFERROR(L65+VLOOKUP($P65,Données!$J:$R,2,0)+VLOOKUP($P65,Données!$J:$R,3,0)+VLOOKUP($P65,Données!$J:$R,4,0)+VLOOKUP($P65,Données!$J:$R,5,0)+VLOOKUP($P65,Données!$J:$R,6,0),"N/A")</f>
        <v>0</v>
      </c>
      <c r="X65" s="38">
        <f>IFERROR(L65+VLOOKUP($P65,Données!$J:$R,2,0)+VLOOKUP($P65,Données!$J:$R,3,0)+VLOOKUP($P65,Données!$J:$R,4,0)+VLOOKUP($P65,Données!$J:$R,5,0)+VLOOKUP($P65,Données!$J:$R,6,0)+VLOOKUP($P65,Données!$J:$R,7,0),"N/A")</f>
        <v>0</v>
      </c>
      <c r="Y65" s="38">
        <f>IFERROR(L65+VLOOKUP($P65,Données!$J:$R,2,0)+VLOOKUP($P65,Données!$J:$R,3,0)+VLOOKUP($P65,Données!$J:$R,4,0)+VLOOKUP($P65,Données!$J:$R,5,0)+VLOOKUP($P65,Données!$J:$R,6,0)+VLOOKUP($P65,Données!$J:$R,7,0)+VLOOKUP($P65,Données!$J:$R,8,0),"N/A")</f>
        <v>0</v>
      </c>
      <c r="Z65" s="38">
        <f>IFERROR(L65+VLOOKUP($P65,Données!$J:$R,2,0)+VLOOKUP($P65,Données!$J:$R,3,0)+VLOOKUP($P65,Données!$J:$R,4,0)+VLOOKUP($P65,Données!$J:$R,5,0)+VLOOKUP($P65,Données!$J:$R,6,0)+VLOOKUP($P65,Données!$J:$R,7,0)+VLOOKUP($P65,Données!$J:$R,8,0)+VLOOKUP($P65,Données!$J:$R,9,0),"N/A")</f>
        <v>0</v>
      </c>
    </row>
    <row r="66" spans="1:26" s="48" customFormat="1" ht="12" x14ac:dyDescent="0.25">
      <c r="A66" s="45" t="str">
        <f t="shared" si="0"/>
        <v>EDI</v>
      </c>
      <c r="B66" s="45" t="str">
        <f t="shared" si="5"/>
        <v>24SANxxxx</v>
      </c>
      <c r="C66" s="45"/>
      <c r="D66" s="46"/>
      <c r="E66" s="65"/>
      <c r="F66" s="65"/>
      <c r="G66" s="45"/>
      <c r="H66" s="47"/>
      <c r="I66" s="47"/>
      <c r="J66" s="47"/>
      <c r="K66" s="66"/>
      <c r="L66" s="53"/>
      <c r="M66" s="53"/>
      <c r="N66" s="47"/>
      <c r="O66" s="67">
        <f t="shared" si="2"/>
        <v>0</v>
      </c>
      <c r="P66" s="54" t="s">
        <v>9</v>
      </c>
      <c r="Q66" s="67">
        <f t="shared" si="6"/>
        <v>0</v>
      </c>
      <c r="R66" s="68">
        <f t="shared" si="7"/>
        <v>0</v>
      </c>
      <c r="S66" s="38">
        <f>IFERROR(L66+VLOOKUP($P66,Données!$J:$R,2,0),"N/A")</f>
        <v>0</v>
      </c>
      <c r="T66" s="38">
        <f>IFERROR(L66+VLOOKUP($P66,Données!$J:$R,2,0)+VLOOKUP($P66,Données!$J:$R,3,0),"N/A")</f>
        <v>0</v>
      </c>
      <c r="U66" s="38">
        <f>IFERROR(L66+VLOOKUP($P66,Données!$J:$R,2,0)+VLOOKUP($P66,Données!$J:$R,3,0)+VLOOKUP($P66,Données!$J:$R,4,0),"N/A")</f>
        <v>0</v>
      </c>
      <c r="V66" s="38">
        <f>IFERROR(L66+VLOOKUP($P66,Données!$J:$R,2,0)+VLOOKUP($P66,Données!$J:$R,3,0)+VLOOKUP($P66,Données!$J:$R,4,0)+VLOOKUP($P66,Données!$J:$R,5,0),"N/A")</f>
        <v>0</v>
      </c>
      <c r="W66" s="38">
        <f>IFERROR(L66+VLOOKUP($P66,Données!$J:$R,2,0)+VLOOKUP($P66,Données!$J:$R,3,0)+VLOOKUP($P66,Données!$J:$R,4,0)+VLOOKUP($P66,Données!$J:$R,5,0)+VLOOKUP($P66,Données!$J:$R,6,0),"N/A")</f>
        <v>0</v>
      </c>
      <c r="X66" s="38">
        <f>IFERROR(L66+VLOOKUP($P66,Données!$J:$R,2,0)+VLOOKUP($P66,Données!$J:$R,3,0)+VLOOKUP($P66,Données!$J:$R,4,0)+VLOOKUP($P66,Données!$J:$R,5,0)+VLOOKUP($P66,Données!$J:$R,6,0)+VLOOKUP($P66,Données!$J:$R,7,0),"N/A")</f>
        <v>0</v>
      </c>
      <c r="Y66" s="38">
        <f>IFERROR(L66+VLOOKUP($P66,Données!$J:$R,2,0)+VLOOKUP($P66,Données!$J:$R,3,0)+VLOOKUP($P66,Données!$J:$R,4,0)+VLOOKUP($P66,Données!$J:$R,5,0)+VLOOKUP($P66,Données!$J:$R,6,0)+VLOOKUP($P66,Données!$J:$R,7,0)+VLOOKUP($P66,Données!$J:$R,8,0),"N/A")</f>
        <v>0</v>
      </c>
      <c r="Z66" s="38">
        <f>IFERROR(L66+VLOOKUP($P66,Données!$J:$R,2,0)+VLOOKUP($P66,Données!$J:$R,3,0)+VLOOKUP($P66,Données!$J:$R,4,0)+VLOOKUP($P66,Données!$J:$R,5,0)+VLOOKUP($P66,Données!$J:$R,6,0)+VLOOKUP($P66,Données!$J:$R,7,0)+VLOOKUP($P66,Données!$J:$R,8,0)+VLOOKUP($P66,Données!$J:$R,9,0),"N/A")</f>
        <v>0</v>
      </c>
    </row>
    <row r="67" spans="1:26" s="48" customFormat="1" ht="12" x14ac:dyDescent="0.25">
      <c r="A67" s="45" t="str">
        <f t="shared" si="0"/>
        <v>EDI</v>
      </c>
      <c r="B67" s="45" t="str">
        <f t="shared" si="5"/>
        <v>24SANxxxx</v>
      </c>
      <c r="C67" s="45"/>
      <c r="D67" s="46"/>
      <c r="E67" s="65"/>
      <c r="F67" s="65"/>
      <c r="G67" s="45"/>
      <c r="H67" s="47"/>
      <c r="I67" s="47"/>
      <c r="J67" s="47"/>
      <c r="K67" s="66"/>
      <c r="L67" s="53"/>
      <c r="M67" s="53"/>
      <c r="N67" s="47"/>
      <c r="O67" s="67">
        <f t="shared" si="2"/>
        <v>0</v>
      </c>
      <c r="P67" s="54" t="s">
        <v>9</v>
      </c>
      <c r="Q67" s="67">
        <f t="shared" si="6"/>
        <v>0</v>
      </c>
      <c r="R67" s="68">
        <f t="shared" si="7"/>
        <v>0</v>
      </c>
      <c r="S67" s="38">
        <f>IFERROR(L67+VLOOKUP($P67,Données!$J:$R,2,0),"N/A")</f>
        <v>0</v>
      </c>
      <c r="T67" s="38">
        <f>IFERROR(L67+VLOOKUP($P67,Données!$J:$R,2,0)+VLOOKUP($P67,Données!$J:$R,3,0),"N/A")</f>
        <v>0</v>
      </c>
      <c r="U67" s="38">
        <f>IFERROR(L67+VLOOKUP($P67,Données!$J:$R,2,0)+VLOOKUP($P67,Données!$J:$R,3,0)+VLOOKUP($P67,Données!$J:$R,4,0),"N/A")</f>
        <v>0</v>
      </c>
      <c r="V67" s="38">
        <f>IFERROR(L67+VLOOKUP($P67,Données!$J:$R,2,0)+VLOOKUP($P67,Données!$J:$R,3,0)+VLOOKUP($P67,Données!$J:$R,4,0)+VLOOKUP($P67,Données!$J:$R,5,0),"N/A")</f>
        <v>0</v>
      </c>
      <c r="W67" s="38">
        <f>IFERROR(L67+VLOOKUP($P67,Données!$J:$R,2,0)+VLOOKUP($P67,Données!$J:$R,3,0)+VLOOKUP($P67,Données!$J:$R,4,0)+VLOOKUP($P67,Données!$J:$R,5,0)+VLOOKUP($P67,Données!$J:$R,6,0),"N/A")</f>
        <v>0</v>
      </c>
      <c r="X67" s="38">
        <f>IFERROR(L67+VLOOKUP($P67,Données!$J:$R,2,0)+VLOOKUP($P67,Données!$J:$R,3,0)+VLOOKUP($P67,Données!$J:$R,4,0)+VLOOKUP($P67,Données!$J:$R,5,0)+VLOOKUP($P67,Données!$J:$R,6,0)+VLOOKUP($P67,Données!$J:$R,7,0),"N/A")</f>
        <v>0</v>
      </c>
      <c r="Y67" s="38">
        <f>IFERROR(L67+VLOOKUP($P67,Données!$J:$R,2,0)+VLOOKUP($P67,Données!$J:$R,3,0)+VLOOKUP($P67,Données!$J:$R,4,0)+VLOOKUP($P67,Données!$J:$R,5,0)+VLOOKUP($P67,Données!$J:$R,6,0)+VLOOKUP($P67,Données!$J:$R,7,0)+VLOOKUP($P67,Données!$J:$R,8,0),"N/A")</f>
        <v>0</v>
      </c>
      <c r="Z67" s="38">
        <f>IFERROR(L67+VLOOKUP($P67,Données!$J:$R,2,0)+VLOOKUP($P67,Données!$J:$R,3,0)+VLOOKUP($P67,Données!$J:$R,4,0)+VLOOKUP($P67,Données!$J:$R,5,0)+VLOOKUP($P67,Données!$J:$R,6,0)+VLOOKUP($P67,Données!$J:$R,7,0)+VLOOKUP($P67,Données!$J:$R,8,0)+VLOOKUP($P67,Données!$J:$R,9,0),"N/A")</f>
        <v>0</v>
      </c>
    </row>
    <row r="68" spans="1:26" s="48" customFormat="1" ht="12" x14ac:dyDescent="0.25">
      <c r="A68" s="45" t="str">
        <f t="shared" si="0"/>
        <v>EDI</v>
      </c>
      <c r="B68" s="45" t="str">
        <f t="shared" si="5"/>
        <v>24SANxxxx</v>
      </c>
      <c r="C68" s="45"/>
      <c r="D68" s="46"/>
      <c r="E68" s="65"/>
      <c r="F68" s="65"/>
      <c r="G68" s="45"/>
      <c r="H68" s="47"/>
      <c r="I68" s="47"/>
      <c r="J68" s="47"/>
      <c r="K68" s="66"/>
      <c r="L68" s="53"/>
      <c r="M68" s="53"/>
      <c r="N68" s="47"/>
      <c r="O68" s="67">
        <f t="shared" si="2"/>
        <v>0</v>
      </c>
      <c r="P68" s="54" t="s">
        <v>9</v>
      </c>
      <c r="Q68" s="67">
        <f t="shared" si="6"/>
        <v>0</v>
      </c>
      <c r="R68" s="68">
        <f t="shared" si="7"/>
        <v>0</v>
      </c>
      <c r="S68" s="38">
        <f>IFERROR(L68+VLOOKUP($P68,Données!$J:$R,2,0),"N/A")</f>
        <v>0</v>
      </c>
      <c r="T68" s="38">
        <f>IFERROR(L68+VLOOKUP($P68,Données!$J:$R,2,0)+VLOOKUP($P68,Données!$J:$R,3,0),"N/A")</f>
        <v>0</v>
      </c>
      <c r="U68" s="38">
        <f>IFERROR(L68+VLOOKUP($P68,Données!$J:$R,2,0)+VLOOKUP($P68,Données!$J:$R,3,0)+VLOOKUP($P68,Données!$J:$R,4,0),"N/A")</f>
        <v>0</v>
      </c>
      <c r="V68" s="38">
        <f>IFERROR(L68+VLOOKUP($P68,Données!$J:$R,2,0)+VLOOKUP($P68,Données!$J:$R,3,0)+VLOOKUP($P68,Données!$J:$R,4,0)+VLOOKUP($P68,Données!$J:$R,5,0),"N/A")</f>
        <v>0</v>
      </c>
      <c r="W68" s="38">
        <f>IFERROR(L68+VLOOKUP($P68,Données!$J:$R,2,0)+VLOOKUP($P68,Données!$J:$R,3,0)+VLOOKUP($P68,Données!$J:$R,4,0)+VLOOKUP($P68,Données!$J:$R,5,0)+VLOOKUP($P68,Données!$J:$R,6,0),"N/A")</f>
        <v>0</v>
      </c>
      <c r="X68" s="38">
        <f>IFERROR(L68+VLOOKUP($P68,Données!$J:$R,2,0)+VLOOKUP($P68,Données!$J:$R,3,0)+VLOOKUP($P68,Données!$J:$R,4,0)+VLOOKUP($P68,Données!$J:$R,5,0)+VLOOKUP($P68,Données!$J:$R,6,0)+VLOOKUP($P68,Données!$J:$R,7,0),"N/A")</f>
        <v>0</v>
      </c>
      <c r="Y68" s="38">
        <f>IFERROR(L68+VLOOKUP($P68,Données!$J:$R,2,0)+VLOOKUP($P68,Données!$J:$R,3,0)+VLOOKUP($P68,Données!$J:$R,4,0)+VLOOKUP($P68,Données!$J:$R,5,0)+VLOOKUP($P68,Données!$J:$R,6,0)+VLOOKUP($P68,Données!$J:$R,7,0)+VLOOKUP($P68,Données!$J:$R,8,0),"N/A")</f>
        <v>0</v>
      </c>
      <c r="Z68" s="38">
        <f>IFERROR(L68+VLOOKUP($P68,Données!$J:$R,2,0)+VLOOKUP($P68,Données!$J:$R,3,0)+VLOOKUP($P68,Données!$J:$R,4,0)+VLOOKUP($P68,Données!$J:$R,5,0)+VLOOKUP($P68,Données!$J:$R,6,0)+VLOOKUP($P68,Données!$J:$R,7,0)+VLOOKUP($P68,Données!$J:$R,8,0)+VLOOKUP($P68,Données!$J:$R,9,0),"N/A")</f>
        <v>0</v>
      </c>
    </row>
    <row r="69" spans="1:26" s="48" customFormat="1" ht="12" x14ac:dyDescent="0.25">
      <c r="A69" s="45" t="str">
        <f t="shared" si="0"/>
        <v>EDI</v>
      </c>
      <c r="B69" s="45" t="str">
        <f t="shared" si="5"/>
        <v>24SANxxxx</v>
      </c>
      <c r="C69" s="45"/>
      <c r="D69" s="46"/>
      <c r="E69" s="65"/>
      <c r="F69" s="65"/>
      <c r="G69" s="45"/>
      <c r="H69" s="47"/>
      <c r="I69" s="47"/>
      <c r="J69" s="47"/>
      <c r="K69" s="66"/>
      <c r="L69" s="53"/>
      <c r="M69" s="53"/>
      <c r="N69" s="47"/>
      <c r="O69" s="67">
        <f t="shared" si="2"/>
        <v>0</v>
      </c>
      <c r="P69" s="54" t="s">
        <v>9</v>
      </c>
      <c r="Q69" s="67">
        <f t="shared" si="6"/>
        <v>0</v>
      </c>
      <c r="R69" s="68">
        <f t="shared" si="7"/>
        <v>0</v>
      </c>
      <c r="S69" s="38">
        <f>IFERROR(L69+VLOOKUP($P69,Données!$J:$R,2,0),"N/A")</f>
        <v>0</v>
      </c>
      <c r="T69" s="38">
        <f>IFERROR(L69+VLOOKUP($P69,Données!$J:$R,2,0)+VLOOKUP($P69,Données!$J:$R,3,0),"N/A")</f>
        <v>0</v>
      </c>
      <c r="U69" s="38">
        <f>IFERROR(L69+VLOOKUP($P69,Données!$J:$R,2,0)+VLOOKUP($P69,Données!$J:$R,3,0)+VLOOKUP($P69,Données!$J:$R,4,0),"N/A")</f>
        <v>0</v>
      </c>
      <c r="V69" s="38">
        <f>IFERROR(L69+VLOOKUP($P69,Données!$J:$R,2,0)+VLOOKUP($P69,Données!$J:$R,3,0)+VLOOKUP($P69,Données!$J:$R,4,0)+VLOOKUP($P69,Données!$J:$R,5,0),"N/A")</f>
        <v>0</v>
      </c>
      <c r="W69" s="38">
        <f>IFERROR(L69+VLOOKUP($P69,Données!$J:$R,2,0)+VLOOKUP($P69,Données!$J:$R,3,0)+VLOOKUP($P69,Données!$J:$R,4,0)+VLOOKUP($P69,Données!$J:$R,5,0)+VLOOKUP($P69,Données!$J:$R,6,0),"N/A")</f>
        <v>0</v>
      </c>
      <c r="X69" s="38">
        <f>IFERROR(L69+VLOOKUP($P69,Données!$J:$R,2,0)+VLOOKUP($P69,Données!$J:$R,3,0)+VLOOKUP($P69,Données!$J:$R,4,0)+VLOOKUP($P69,Données!$J:$R,5,0)+VLOOKUP($P69,Données!$J:$R,6,0)+VLOOKUP($P69,Données!$J:$R,7,0),"N/A")</f>
        <v>0</v>
      </c>
      <c r="Y69" s="38">
        <f>IFERROR(L69+VLOOKUP($P69,Données!$J:$R,2,0)+VLOOKUP($P69,Données!$J:$R,3,0)+VLOOKUP($P69,Données!$J:$R,4,0)+VLOOKUP($P69,Données!$J:$R,5,0)+VLOOKUP($P69,Données!$J:$R,6,0)+VLOOKUP($P69,Données!$J:$R,7,0)+VLOOKUP($P69,Données!$J:$R,8,0),"N/A")</f>
        <v>0</v>
      </c>
      <c r="Z69" s="38">
        <f>IFERROR(L69+VLOOKUP($P69,Données!$J:$R,2,0)+VLOOKUP($P69,Données!$J:$R,3,0)+VLOOKUP($P69,Données!$J:$R,4,0)+VLOOKUP($P69,Données!$J:$R,5,0)+VLOOKUP($P69,Données!$J:$R,6,0)+VLOOKUP($P69,Données!$J:$R,7,0)+VLOOKUP($P69,Données!$J:$R,8,0)+VLOOKUP($P69,Données!$J:$R,9,0),"N/A")</f>
        <v>0</v>
      </c>
    </row>
    <row r="70" spans="1:26" s="48" customFormat="1" ht="12" x14ac:dyDescent="0.25">
      <c r="A70" s="45" t="str">
        <f t="shared" si="0"/>
        <v>EDI</v>
      </c>
      <c r="B70" s="45" t="str">
        <f t="shared" si="5"/>
        <v>24SANxxxx</v>
      </c>
      <c r="C70" s="45"/>
      <c r="D70" s="46"/>
      <c r="E70" s="65"/>
      <c r="F70" s="65"/>
      <c r="G70" s="45"/>
      <c r="H70" s="47"/>
      <c r="I70" s="47"/>
      <c r="J70" s="47"/>
      <c r="K70" s="66"/>
      <c r="L70" s="53"/>
      <c r="M70" s="53"/>
      <c r="N70" s="47"/>
      <c r="O70" s="67">
        <f t="shared" si="2"/>
        <v>0</v>
      </c>
      <c r="P70" s="54" t="s">
        <v>9</v>
      </c>
      <c r="Q70" s="67">
        <f t="shared" si="6"/>
        <v>0</v>
      </c>
      <c r="R70" s="68">
        <f t="shared" si="7"/>
        <v>0</v>
      </c>
      <c r="S70" s="38">
        <f>IFERROR(L70+VLOOKUP($P70,Données!$J:$R,2,0),"N/A")</f>
        <v>0</v>
      </c>
      <c r="T70" s="38">
        <f>IFERROR(L70+VLOOKUP($P70,Données!$J:$R,2,0)+VLOOKUP($P70,Données!$J:$R,3,0),"N/A")</f>
        <v>0</v>
      </c>
      <c r="U70" s="38">
        <f>IFERROR(L70+VLOOKUP($P70,Données!$J:$R,2,0)+VLOOKUP($P70,Données!$J:$R,3,0)+VLOOKUP($P70,Données!$J:$R,4,0),"N/A")</f>
        <v>0</v>
      </c>
      <c r="V70" s="38">
        <f>IFERROR(L70+VLOOKUP($P70,Données!$J:$R,2,0)+VLOOKUP($P70,Données!$J:$R,3,0)+VLOOKUP($P70,Données!$J:$R,4,0)+VLOOKUP($P70,Données!$J:$R,5,0),"N/A")</f>
        <v>0</v>
      </c>
      <c r="W70" s="38">
        <f>IFERROR(L70+VLOOKUP($P70,Données!$J:$R,2,0)+VLOOKUP($P70,Données!$J:$R,3,0)+VLOOKUP($P70,Données!$J:$R,4,0)+VLOOKUP($P70,Données!$J:$R,5,0)+VLOOKUP($P70,Données!$J:$R,6,0),"N/A")</f>
        <v>0</v>
      </c>
      <c r="X70" s="38">
        <f>IFERROR(L70+VLOOKUP($P70,Données!$J:$R,2,0)+VLOOKUP($P70,Données!$J:$R,3,0)+VLOOKUP($P70,Données!$J:$R,4,0)+VLOOKUP($P70,Données!$J:$R,5,0)+VLOOKUP($P70,Données!$J:$R,6,0)+VLOOKUP($P70,Données!$J:$R,7,0),"N/A")</f>
        <v>0</v>
      </c>
      <c r="Y70" s="38">
        <f>IFERROR(L70+VLOOKUP($P70,Données!$J:$R,2,0)+VLOOKUP($P70,Données!$J:$R,3,0)+VLOOKUP($P70,Données!$J:$R,4,0)+VLOOKUP($P70,Données!$J:$R,5,0)+VLOOKUP($P70,Données!$J:$R,6,0)+VLOOKUP($P70,Données!$J:$R,7,0)+VLOOKUP($P70,Données!$J:$R,8,0),"N/A")</f>
        <v>0</v>
      </c>
      <c r="Z70" s="38">
        <f>IFERROR(L70+VLOOKUP($P70,Données!$J:$R,2,0)+VLOOKUP($P70,Données!$J:$R,3,0)+VLOOKUP($P70,Données!$J:$R,4,0)+VLOOKUP($P70,Données!$J:$R,5,0)+VLOOKUP($P70,Données!$J:$R,6,0)+VLOOKUP($P70,Données!$J:$R,7,0)+VLOOKUP($P70,Données!$J:$R,8,0)+VLOOKUP($P70,Données!$J:$R,9,0),"N/A")</f>
        <v>0</v>
      </c>
    </row>
    <row r="71" spans="1:26" s="48" customFormat="1" ht="12" x14ac:dyDescent="0.25">
      <c r="A71" s="45" t="str">
        <f t="shared" si="0"/>
        <v>EDI</v>
      </c>
      <c r="B71" s="45" t="str">
        <f t="shared" si="5"/>
        <v>24SANxxxx</v>
      </c>
      <c r="C71" s="45"/>
      <c r="D71" s="46"/>
      <c r="E71" s="65"/>
      <c r="F71" s="65"/>
      <c r="G71" s="45"/>
      <c r="H71" s="47"/>
      <c r="I71" s="47"/>
      <c r="J71" s="47"/>
      <c r="K71" s="66"/>
      <c r="L71" s="53"/>
      <c r="M71" s="53"/>
      <c r="N71" s="47"/>
      <c r="O71" s="67">
        <f t="shared" si="2"/>
        <v>0</v>
      </c>
      <c r="P71" s="54" t="s">
        <v>9</v>
      </c>
      <c r="Q71" s="67">
        <f t="shared" si="6"/>
        <v>0</v>
      </c>
      <c r="R71" s="68">
        <f t="shared" si="7"/>
        <v>0</v>
      </c>
      <c r="S71" s="38">
        <f>IFERROR(L71+VLOOKUP($P71,Données!$J:$R,2,0),"N/A")</f>
        <v>0</v>
      </c>
      <c r="T71" s="38">
        <f>IFERROR(L71+VLOOKUP($P71,Données!$J:$R,2,0)+VLOOKUP($P71,Données!$J:$R,3,0),"N/A")</f>
        <v>0</v>
      </c>
      <c r="U71" s="38">
        <f>IFERROR(L71+VLOOKUP($P71,Données!$J:$R,2,0)+VLOOKUP($P71,Données!$J:$R,3,0)+VLOOKUP($P71,Données!$J:$R,4,0),"N/A")</f>
        <v>0</v>
      </c>
      <c r="V71" s="38">
        <f>IFERROR(L71+VLOOKUP($P71,Données!$J:$R,2,0)+VLOOKUP($P71,Données!$J:$R,3,0)+VLOOKUP($P71,Données!$J:$R,4,0)+VLOOKUP($P71,Données!$J:$R,5,0),"N/A")</f>
        <v>0</v>
      </c>
      <c r="W71" s="38">
        <f>IFERROR(L71+VLOOKUP($P71,Données!$J:$R,2,0)+VLOOKUP($P71,Données!$J:$R,3,0)+VLOOKUP($P71,Données!$J:$R,4,0)+VLOOKUP($P71,Données!$J:$R,5,0)+VLOOKUP($P71,Données!$J:$R,6,0),"N/A")</f>
        <v>0</v>
      </c>
      <c r="X71" s="38">
        <f>IFERROR(L71+VLOOKUP($P71,Données!$J:$R,2,0)+VLOOKUP($P71,Données!$J:$R,3,0)+VLOOKUP($P71,Données!$J:$R,4,0)+VLOOKUP($P71,Données!$J:$R,5,0)+VLOOKUP($P71,Données!$J:$R,6,0)+VLOOKUP($P71,Données!$J:$R,7,0),"N/A")</f>
        <v>0</v>
      </c>
      <c r="Y71" s="38">
        <f>IFERROR(L71+VLOOKUP($P71,Données!$J:$R,2,0)+VLOOKUP($P71,Données!$J:$R,3,0)+VLOOKUP($P71,Données!$J:$R,4,0)+VLOOKUP($P71,Données!$J:$R,5,0)+VLOOKUP($P71,Données!$J:$R,6,0)+VLOOKUP($P71,Données!$J:$R,7,0)+VLOOKUP($P71,Données!$J:$R,8,0),"N/A")</f>
        <v>0</v>
      </c>
      <c r="Z71" s="38">
        <f>IFERROR(L71+VLOOKUP($P71,Données!$J:$R,2,0)+VLOOKUP($P71,Données!$J:$R,3,0)+VLOOKUP($P71,Données!$J:$R,4,0)+VLOOKUP($P71,Données!$J:$R,5,0)+VLOOKUP($P71,Données!$J:$R,6,0)+VLOOKUP($P71,Données!$J:$R,7,0)+VLOOKUP($P71,Données!$J:$R,8,0)+VLOOKUP($P71,Données!$J:$R,9,0),"N/A")</f>
        <v>0</v>
      </c>
    </row>
    <row r="72" spans="1:26" s="48" customFormat="1" ht="12" x14ac:dyDescent="0.25">
      <c r="A72" s="45" t="str">
        <f t="shared" si="0"/>
        <v>EDI</v>
      </c>
      <c r="B72" s="45" t="str">
        <f t="shared" si="5"/>
        <v>24SANxxxx</v>
      </c>
      <c r="C72" s="45"/>
      <c r="D72" s="46"/>
      <c r="E72" s="65"/>
      <c r="F72" s="65"/>
      <c r="G72" s="45"/>
      <c r="H72" s="47"/>
      <c r="I72" s="47"/>
      <c r="J72" s="47"/>
      <c r="K72" s="66"/>
      <c r="L72" s="53"/>
      <c r="M72" s="53"/>
      <c r="N72" s="47"/>
      <c r="O72" s="67">
        <f t="shared" si="2"/>
        <v>0</v>
      </c>
      <c r="P72" s="54" t="s">
        <v>9</v>
      </c>
      <c r="Q72" s="67">
        <f t="shared" si="6"/>
        <v>0</v>
      </c>
      <c r="R72" s="68">
        <f t="shared" si="7"/>
        <v>0</v>
      </c>
      <c r="S72" s="38">
        <f>IFERROR(L72+VLOOKUP($P72,Données!$J:$R,2,0),"N/A")</f>
        <v>0</v>
      </c>
      <c r="T72" s="38">
        <f>IFERROR(L72+VLOOKUP($P72,Données!$J:$R,2,0)+VLOOKUP($P72,Données!$J:$R,3,0),"N/A")</f>
        <v>0</v>
      </c>
      <c r="U72" s="38">
        <f>IFERROR(L72+VLOOKUP($P72,Données!$J:$R,2,0)+VLOOKUP($P72,Données!$J:$R,3,0)+VLOOKUP($P72,Données!$J:$R,4,0),"N/A")</f>
        <v>0</v>
      </c>
      <c r="V72" s="38">
        <f>IFERROR(L72+VLOOKUP($P72,Données!$J:$R,2,0)+VLOOKUP($P72,Données!$J:$R,3,0)+VLOOKUP($P72,Données!$J:$R,4,0)+VLOOKUP($P72,Données!$J:$R,5,0),"N/A")</f>
        <v>0</v>
      </c>
      <c r="W72" s="38">
        <f>IFERROR(L72+VLOOKUP($P72,Données!$J:$R,2,0)+VLOOKUP($P72,Données!$J:$R,3,0)+VLOOKUP($P72,Données!$J:$R,4,0)+VLOOKUP($P72,Données!$J:$R,5,0)+VLOOKUP($P72,Données!$J:$R,6,0),"N/A")</f>
        <v>0</v>
      </c>
      <c r="X72" s="38">
        <f>IFERROR(L72+VLOOKUP($P72,Données!$J:$R,2,0)+VLOOKUP($P72,Données!$J:$R,3,0)+VLOOKUP($P72,Données!$J:$R,4,0)+VLOOKUP($P72,Données!$J:$R,5,0)+VLOOKUP($P72,Données!$J:$R,6,0)+VLOOKUP($P72,Données!$J:$R,7,0),"N/A")</f>
        <v>0</v>
      </c>
      <c r="Y72" s="38">
        <f>IFERROR(L72+VLOOKUP($P72,Données!$J:$R,2,0)+VLOOKUP($P72,Données!$J:$R,3,0)+VLOOKUP($P72,Données!$J:$R,4,0)+VLOOKUP($P72,Données!$J:$R,5,0)+VLOOKUP($P72,Données!$J:$R,6,0)+VLOOKUP($P72,Données!$J:$R,7,0)+VLOOKUP($P72,Données!$J:$R,8,0),"N/A")</f>
        <v>0</v>
      </c>
      <c r="Z72" s="38">
        <f>IFERROR(L72+VLOOKUP($P72,Données!$J:$R,2,0)+VLOOKUP($P72,Données!$J:$R,3,0)+VLOOKUP($P72,Données!$J:$R,4,0)+VLOOKUP($P72,Données!$J:$R,5,0)+VLOOKUP($P72,Données!$J:$R,6,0)+VLOOKUP($P72,Données!$J:$R,7,0)+VLOOKUP($P72,Données!$J:$R,8,0)+VLOOKUP($P72,Données!$J:$R,9,0),"N/A")</f>
        <v>0</v>
      </c>
    </row>
    <row r="73" spans="1:26" s="48" customFormat="1" ht="12" x14ac:dyDescent="0.25">
      <c r="A73" s="45" t="str">
        <f t="shared" si="0"/>
        <v>EDI</v>
      </c>
      <c r="B73" s="45" t="str">
        <f t="shared" si="5"/>
        <v>24SANxxxx</v>
      </c>
      <c r="C73" s="45"/>
      <c r="D73" s="46"/>
      <c r="E73" s="65"/>
      <c r="F73" s="65"/>
      <c r="G73" s="45"/>
      <c r="H73" s="47"/>
      <c r="I73" s="47"/>
      <c r="J73" s="47"/>
      <c r="K73" s="66"/>
      <c r="L73" s="53"/>
      <c r="M73" s="53"/>
      <c r="N73" s="47"/>
      <c r="O73" s="67">
        <f t="shared" si="2"/>
        <v>0</v>
      </c>
      <c r="P73" s="54" t="s">
        <v>9</v>
      </c>
      <c r="Q73" s="67">
        <f t="shared" si="6"/>
        <v>0</v>
      </c>
      <c r="R73" s="68">
        <f t="shared" si="7"/>
        <v>0</v>
      </c>
      <c r="S73" s="38">
        <f>IFERROR(L73+VLOOKUP($P73,Données!$J:$R,2,0),"N/A")</f>
        <v>0</v>
      </c>
      <c r="T73" s="38">
        <f>IFERROR(L73+VLOOKUP($P73,Données!$J:$R,2,0)+VLOOKUP($P73,Données!$J:$R,3,0),"N/A")</f>
        <v>0</v>
      </c>
      <c r="U73" s="38">
        <f>IFERROR(L73+VLOOKUP($P73,Données!$J:$R,2,0)+VLOOKUP($P73,Données!$J:$R,3,0)+VLOOKUP($P73,Données!$J:$R,4,0),"N/A")</f>
        <v>0</v>
      </c>
      <c r="V73" s="38">
        <f>IFERROR(L73+VLOOKUP($P73,Données!$J:$R,2,0)+VLOOKUP($P73,Données!$J:$R,3,0)+VLOOKUP($P73,Données!$J:$R,4,0)+VLOOKUP($P73,Données!$J:$R,5,0),"N/A")</f>
        <v>0</v>
      </c>
      <c r="W73" s="38">
        <f>IFERROR(L73+VLOOKUP($P73,Données!$J:$R,2,0)+VLOOKUP($P73,Données!$J:$R,3,0)+VLOOKUP($P73,Données!$J:$R,4,0)+VLOOKUP($P73,Données!$J:$R,5,0)+VLOOKUP($P73,Données!$J:$R,6,0),"N/A")</f>
        <v>0</v>
      </c>
      <c r="X73" s="38">
        <f>IFERROR(L73+VLOOKUP($P73,Données!$J:$R,2,0)+VLOOKUP($P73,Données!$J:$R,3,0)+VLOOKUP($P73,Données!$J:$R,4,0)+VLOOKUP($P73,Données!$J:$R,5,0)+VLOOKUP($P73,Données!$J:$R,6,0)+VLOOKUP($P73,Données!$J:$R,7,0),"N/A")</f>
        <v>0</v>
      </c>
      <c r="Y73" s="38">
        <f>IFERROR(L73+VLOOKUP($P73,Données!$J:$R,2,0)+VLOOKUP($P73,Données!$J:$R,3,0)+VLOOKUP($P73,Données!$J:$R,4,0)+VLOOKUP($P73,Données!$J:$R,5,0)+VLOOKUP($P73,Données!$J:$R,6,0)+VLOOKUP($P73,Données!$J:$R,7,0)+VLOOKUP($P73,Données!$J:$R,8,0),"N/A")</f>
        <v>0</v>
      </c>
      <c r="Z73" s="38">
        <f>IFERROR(L73+VLOOKUP($P73,Données!$J:$R,2,0)+VLOOKUP($P73,Données!$J:$R,3,0)+VLOOKUP($P73,Données!$J:$R,4,0)+VLOOKUP($P73,Données!$J:$R,5,0)+VLOOKUP($P73,Données!$J:$R,6,0)+VLOOKUP($P73,Données!$J:$R,7,0)+VLOOKUP($P73,Données!$J:$R,8,0)+VLOOKUP($P73,Données!$J:$R,9,0),"N/A")</f>
        <v>0</v>
      </c>
    </row>
    <row r="74" spans="1:26" s="48" customFormat="1" ht="12" x14ac:dyDescent="0.25">
      <c r="A74" s="45" t="str">
        <f t="shared" ref="A74:A109" si="8">$I$3</f>
        <v>EDI</v>
      </c>
      <c r="B74" s="45" t="str">
        <f t="shared" si="5"/>
        <v>24SANxxxx</v>
      </c>
      <c r="C74" s="45"/>
      <c r="D74" s="46"/>
      <c r="E74" s="65"/>
      <c r="F74" s="65"/>
      <c r="G74" s="45"/>
      <c r="H74" s="47"/>
      <c r="I74" s="47"/>
      <c r="J74" s="47"/>
      <c r="K74" s="66"/>
      <c r="L74" s="53"/>
      <c r="M74" s="53"/>
      <c r="N74" s="47"/>
      <c r="O74" s="67">
        <f t="shared" ref="O74:O109" si="9">IF(EDATE(M74,N74)&gt;$O$3,"ERREUR",EDATE(M74,N74))</f>
        <v>0</v>
      </c>
      <c r="P74" s="54" t="s">
        <v>9</v>
      </c>
      <c r="Q74" s="67">
        <f t="shared" ref="Q74:Q109" si="10">IFERROR(Z74,"N/A")</f>
        <v>0</v>
      </c>
      <c r="R74" s="68">
        <f t="shared" ref="R74:R109" si="11">IFERROR(_xlfn.DAYS(Z74,M74),"N/A")</f>
        <v>0</v>
      </c>
      <c r="S74" s="38">
        <f>IFERROR(L74+VLOOKUP($P74,Données!$J:$R,2,0),"N/A")</f>
        <v>0</v>
      </c>
      <c r="T74" s="38">
        <f>IFERROR(L74+VLOOKUP($P74,Données!$J:$R,2,0)+VLOOKUP($P74,Données!$J:$R,3,0),"N/A")</f>
        <v>0</v>
      </c>
      <c r="U74" s="38">
        <f>IFERROR(L74+VLOOKUP($P74,Données!$J:$R,2,0)+VLOOKUP($P74,Données!$J:$R,3,0)+VLOOKUP($P74,Données!$J:$R,4,0),"N/A")</f>
        <v>0</v>
      </c>
      <c r="V74" s="38">
        <f>IFERROR(L74+VLOOKUP($P74,Données!$J:$R,2,0)+VLOOKUP($P74,Données!$J:$R,3,0)+VLOOKUP($P74,Données!$J:$R,4,0)+VLOOKUP($P74,Données!$J:$R,5,0),"N/A")</f>
        <v>0</v>
      </c>
      <c r="W74" s="38">
        <f>IFERROR(L74+VLOOKUP($P74,Données!$J:$R,2,0)+VLOOKUP($P74,Données!$J:$R,3,0)+VLOOKUP($P74,Données!$J:$R,4,0)+VLOOKUP($P74,Données!$J:$R,5,0)+VLOOKUP($P74,Données!$J:$R,6,0),"N/A")</f>
        <v>0</v>
      </c>
      <c r="X74" s="38">
        <f>IFERROR(L74+VLOOKUP($P74,Données!$J:$R,2,0)+VLOOKUP($P74,Données!$J:$R,3,0)+VLOOKUP($P74,Données!$J:$R,4,0)+VLOOKUP($P74,Données!$J:$R,5,0)+VLOOKUP($P74,Données!$J:$R,6,0)+VLOOKUP($P74,Données!$J:$R,7,0),"N/A")</f>
        <v>0</v>
      </c>
      <c r="Y74" s="38">
        <f>IFERROR(L74+VLOOKUP($P74,Données!$J:$R,2,0)+VLOOKUP($P74,Données!$J:$R,3,0)+VLOOKUP($P74,Données!$J:$R,4,0)+VLOOKUP($P74,Données!$J:$R,5,0)+VLOOKUP($P74,Données!$J:$R,6,0)+VLOOKUP($P74,Données!$J:$R,7,0)+VLOOKUP($P74,Données!$J:$R,8,0),"N/A")</f>
        <v>0</v>
      </c>
      <c r="Z74" s="38">
        <f>IFERROR(L74+VLOOKUP($P74,Données!$J:$R,2,0)+VLOOKUP($P74,Données!$J:$R,3,0)+VLOOKUP($P74,Données!$J:$R,4,0)+VLOOKUP($P74,Données!$J:$R,5,0)+VLOOKUP($P74,Données!$J:$R,6,0)+VLOOKUP($P74,Données!$J:$R,7,0)+VLOOKUP($P74,Données!$J:$R,8,0)+VLOOKUP($P74,Données!$J:$R,9,0),"N/A")</f>
        <v>0</v>
      </c>
    </row>
    <row r="75" spans="1:26" s="48" customFormat="1" ht="12" x14ac:dyDescent="0.25">
      <c r="A75" s="45" t="str">
        <f t="shared" si="8"/>
        <v>EDI</v>
      </c>
      <c r="B75" s="45" t="str">
        <f t="shared" si="5"/>
        <v>24SANxxxx</v>
      </c>
      <c r="C75" s="45"/>
      <c r="D75" s="46"/>
      <c r="E75" s="65"/>
      <c r="F75" s="65"/>
      <c r="G75" s="45"/>
      <c r="H75" s="47"/>
      <c r="I75" s="47"/>
      <c r="J75" s="47"/>
      <c r="K75" s="66"/>
      <c r="L75" s="53"/>
      <c r="M75" s="53"/>
      <c r="N75" s="47"/>
      <c r="O75" s="67">
        <f t="shared" si="9"/>
        <v>0</v>
      </c>
      <c r="P75" s="54" t="s">
        <v>9</v>
      </c>
      <c r="Q75" s="67">
        <f t="shared" si="10"/>
        <v>0</v>
      </c>
      <c r="R75" s="68">
        <f t="shared" si="11"/>
        <v>0</v>
      </c>
      <c r="S75" s="38">
        <f>IFERROR(L75+VLOOKUP($P75,Données!$J:$R,2,0),"N/A")</f>
        <v>0</v>
      </c>
      <c r="T75" s="38">
        <f>IFERROR(L75+VLOOKUP($P75,Données!$J:$R,2,0)+VLOOKUP($P75,Données!$J:$R,3,0),"N/A")</f>
        <v>0</v>
      </c>
      <c r="U75" s="38">
        <f>IFERROR(L75+VLOOKUP($P75,Données!$J:$R,2,0)+VLOOKUP($P75,Données!$J:$R,3,0)+VLOOKUP($P75,Données!$J:$R,4,0),"N/A")</f>
        <v>0</v>
      </c>
      <c r="V75" s="38">
        <f>IFERROR(L75+VLOOKUP($P75,Données!$J:$R,2,0)+VLOOKUP($P75,Données!$J:$R,3,0)+VLOOKUP($P75,Données!$J:$R,4,0)+VLOOKUP($P75,Données!$J:$R,5,0),"N/A")</f>
        <v>0</v>
      </c>
      <c r="W75" s="38">
        <f>IFERROR(L75+VLOOKUP($P75,Données!$J:$R,2,0)+VLOOKUP($P75,Données!$J:$R,3,0)+VLOOKUP($P75,Données!$J:$R,4,0)+VLOOKUP($P75,Données!$J:$R,5,0)+VLOOKUP($P75,Données!$J:$R,6,0),"N/A")</f>
        <v>0</v>
      </c>
      <c r="X75" s="38">
        <f>IFERROR(L75+VLOOKUP($P75,Données!$J:$R,2,0)+VLOOKUP($P75,Données!$J:$R,3,0)+VLOOKUP($P75,Données!$J:$R,4,0)+VLOOKUP($P75,Données!$J:$R,5,0)+VLOOKUP($P75,Données!$J:$R,6,0)+VLOOKUP($P75,Données!$J:$R,7,0),"N/A")</f>
        <v>0</v>
      </c>
      <c r="Y75" s="38">
        <f>IFERROR(L75+VLOOKUP($P75,Données!$J:$R,2,0)+VLOOKUP($P75,Données!$J:$R,3,0)+VLOOKUP($P75,Données!$J:$R,4,0)+VLOOKUP($P75,Données!$J:$R,5,0)+VLOOKUP($P75,Données!$J:$R,6,0)+VLOOKUP($P75,Données!$J:$R,7,0)+VLOOKUP($P75,Données!$J:$R,8,0),"N/A")</f>
        <v>0</v>
      </c>
      <c r="Z75" s="38">
        <f>IFERROR(L75+VLOOKUP($P75,Données!$J:$R,2,0)+VLOOKUP($P75,Données!$J:$R,3,0)+VLOOKUP($P75,Données!$J:$R,4,0)+VLOOKUP($P75,Données!$J:$R,5,0)+VLOOKUP($P75,Données!$J:$R,6,0)+VLOOKUP($P75,Données!$J:$R,7,0)+VLOOKUP($P75,Données!$J:$R,8,0)+VLOOKUP($P75,Données!$J:$R,9,0),"N/A")</f>
        <v>0</v>
      </c>
    </row>
    <row r="76" spans="1:26" x14ac:dyDescent="0.3">
      <c r="A76" s="45" t="str">
        <f t="shared" si="8"/>
        <v>EDI</v>
      </c>
      <c r="B76" s="45" t="str">
        <f t="shared" si="5"/>
        <v>24SANxxxx</v>
      </c>
      <c r="C76" s="45"/>
      <c r="D76" s="46"/>
      <c r="E76" s="65"/>
      <c r="F76" s="65"/>
      <c r="G76" s="45"/>
      <c r="H76" s="47"/>
      <c r="I76" s="47"/>
      <c r="J76" s="47"/>
      <c r="K76" s="66"/>
      <c r="L76" s="53"/>
      <c r="M76" s="53"/>
      <c r="N76" s="47"/>
      <c r="O76" s="67">
        <f t="shared" si="9"/>
        <v>0</v>
      </c>
      <c r="P76" s="54" t="s">
        <v>9</v>
      </c>
      <c r="Q76" s="67">
        <f t="shared" si="10"/>
        <v>0</v>
      </c>
      <c r="R76" s="68">
        <f t="shared" si="11"/>
        <v>0</v>
      </c>
      <c r="S76" s="38">
        <f>IFERROR(L76+VLOOKUP($P76,Données!$J:$R,2,0),"N/A")</f>
        <v>0</v>
      </c>
      <c r="T76" s="38">
        <f>IFERROR(L76+VLOOKUP($P76,Données!$J:$R,2,0)+VLOOKUP($P76,Données!$J:$R,3,0),"N/A")</f>
        <v>0</v>
      </c>
      <c r="U76" s="38">
        <f>IFERROR(L76+VLOOKUP($P76,Données!$J:$R,2,0)+VLOOKUP($P76,Données!$J:$R,3,0)+VLOOKUP($P76,Données!$J:$R,4,0),"N/A")</f>
        <v>0</v>
      </c>
      <c r="V76" s="38">
        <f>IFERROR(L76+VLOOKUP($P76,Données!$J:$R,2,0)+VLOOKUP($P76,Données!$J:$R,3,0)+VLOOKUP($P76,Données!$J:$R,4,0)+VLOOKUP($P76,Données!$J:$R,5,0),"N/A")</f>
        <v>0</v>
      </c>
      <c r="W76" s="38">
        <f>IFERROR(L76+VLOOKUP($P76,Données!$J:$R,2,0)+VLOOKUP($P76,Données!$J:$R,3,0)+VLOOKUP($P76,Données!$J:$R,4,0)+VLOOKUP($P76,Données!$J:$R,5,0)+VLOOKUP($P76,Données!$J:$R,6,0),"N/A")</f>
        <v>0</v>
      </c>
      <c r="X76" s="38">
        <f>IFERROR(L76+VLOOKUP($P76,Données!$J:$R,2,0)+VLOOKUP($P76,Données!$J:$R,3,0)+VLOOKUP($P76,Données!$J:$R,4,0)+VLOOKUP($P76,Données!$J:$R,5,0)+VLOOKUP($P76,Données!$J:$R,6,0)+VLOOKUP($P76,Données!$J:$R,7,0),"N/A")</f>
        <v>0</v>
      </c>
      <c r="Y76" s="38">
        <f>IFERROR(L76+VLOOKUP($P76,Données!$J:$R,2,0)+VLOOKUP($P76,Données!$J:$R,3,0)+VLOOKUP($P76,Données!$J:$R,4,0)+VLOOKUP($P76,Données!$J:$R,5,0)+VLOOKUP($P76,Données!$J:$R,6,0)+VLOOKUP($P76,Données!$J:$R,7,0)+VLOOKUP($P76,Données!$J:$R,8,0),"N/A")</f>
        <v>0</v>
      </c>
      <c r="Z76" s="38">
        <f>IFERROR(L76+VLOOKUP($P76,Données!$J:$R,2,0)+VLOOKUP($P76,Données!$J:$R,3,0)+VLOOKUP($P76,Données!$J:$R,4,0)+VLOOKUP($P76,Données!$J:$R,5,0)+VLOOKUP($P76,Données!$J:$R,6,0)+VLOOKUP($P76,Données!$J:$R,7,0)+VLOOKUP($P76,Données!$J:$R,8,0)+VLOOKUP($P76,Données!$J:$R,9,0),"N/A")</f>
        <v>0</v>
      </c>
    </row>
    <row r="77" spans="1:26" x14ac:dyDescent="0.3">
      <c r="A77" s="45" t="str">
        <f t="shared" si="8"/>
        <v>EDI</v>
      </c>
      <c r="B77" s="45" t="str">
        <f t="shared" si="5"/>
        <v>24SANxxxx</v>
      </c>
      <c r="C77" s="45"/>
      <c r="D77" s="46"/>
      <c r="E77" s="65"/>
      <c r="F77" s="65"/>
      <c r="G77" s="45"/>
      <c r="H77" s="47"/>
      <c r="I77" s="47"/>
      <c r="J77" s="47"/>
      <c r="K77" s="66"/>
      <c r="L77" s="53"/>
      <c r="M77" s="53"/>
      <c r="N77" s="47"/>
      <c r="O77" s="67">
        <f t="shared" si="9"/>
        <v>0</v>
      </c>
      <c r="P77" s="54" t="s">
        <v>9</v>
      </c>
      <c r="Q77" s="67">
        <f t="shared" si="10"/>
        <v>0</v>
      </c>
      <c r="R77" s="68">
        <f t="shared" si="11"/>
        <v>0</v>
      </c>
      <c r="S77" s="38">
        <f>IFERROR(L77+VLOOKUP($P77,Données!$J:$R,2,0),"N/A")</f>
        <v>0</v>
      </c>
      <c r="T77" s="38">
        <f>IFERROR(L77+VLOOKUP($P77,Données!$J:$R,2,0)+VLOOKUP($P77,Données!$J:$R,3,0),"N/A")</f>
        <v>0</v>
      </c>
      <c r="U77" s="38">
        <f>IFERROR(L77+VLOOKUP($P77,Données!$J:$R,2,0)+VLOOKUP($P77,Données!$J:$R,3,0)+VLOOKUP($P77,Données!$J:$R,4,0),"N/A")</f>
        <v>0</v>
      </c>
      <c r="V77" s="38">
        <f>IFERROR(L77+VLOOKUP($P77,Données!$J:$R,2,0)+VLOOKUP($P77,Données!$J:$R,3,0)+VLOOKUP($P77,Données!$J:$R,4,0)+VLOOKUP($P77,Données!$J:$R,5,0),"N/A")</f>
        <v>0</v>
      </c>
      <c r="W77" s="38">
        <f>IFERROR(L77+VLOOKUP($P77,Données!$J:$R,2,0)+VLOOKUP($P77,Données!$J:$R,3,0)+VLOOKUP($P77,Données!$J:$R,4,0)+VLOOKUP($P77,Données!$J:$R,5,0)+VLOOKUP($P77,Données!$J:$R,6,0),"N/A")</f>
        <v>0</v>
      </c>
      <c r="X77" s="38">
        <f>IFERROR(L77+VLOOKUP($P77,Données!$J:$R,2,0)+VLOOKUP($P77,Données!$J:$R,3,0)+VLOOKUP($P77,Données!$J:$R,4,0)+VLOOKUP($P77,Données!$J:$R,5,0)+VLOOKUP($P77,Données!$J:$R,6,0)+VLOOKUP($P77,Données!$J:$R,7,0),"N/A")</f>
        <v>0</v>
      </c>
      <c r="Y77" s="38">
        <f>IFERROR(L77+VLOOKUP($P77,Données!$J:$R,2,0)+VLOOKUP($P77,Données!$J:$R,3,0)+VLOOKUP($P77,Données!$J:$R,4,0)+VLOOKUP($P77,Données!$J:$R,5,0)+VLOOKUP($P77,Données!$J:$R,6,0)+VLOOKUP($P77,Données!$J:$R,7,0)+VLOOKUP($P77,Données!$J:$R,8,0),"N/A")</f>
        <v>0</v>
      </c>
      <c r="Z77" s="38">
        <f>IFERROR(L77+VLOOKUP($P77,Données!$J:$R,2,0)+VLOOKUP($P77,Données!$J:$R,3,0)+VLOOKUP($P77,Données!$J:$R,4,0)+VLOOKUP($P77,Données!$J:$R,5,0)+VLOOKUP($P77,Données!$J:$R,6,0)+VLOOKUP($P77,Données!$J:$R,7,0)+VLOOKUP($P77,Données!$J:$R,8,0)+VLOOKUP($P77,Données!$J:$R,9,0),"N/A")</f>
        <v>0</v>
      </c>
    </row>
    <row r="78" spans="1:26" x14ac:dyDescent="0.3">
      <c r="A78" s="45" t="str">
        <f t="shared" si="8"/>
        <v>EDI</v>
      </c>
      <c r="B78" s="45" t="str">
        <f t="shared" si="5"/>
        <v>24SANxxxx</v>
      </c>
      <c r="C78" s="45"/>
      <c r="D78" s="46"/>
      <c r="E78" s="65"/>
      <c r="F78" s="65"/>
      <c r="G78" s="45"/>
      <c r="H78" s="47"/>
      <c r="I78" s="47"/>
      <c r="J78" s="47"/>
      <c r="K78" s="66"/>
      <c r="L78" s="53"/>
      <c r="M78" s="53"/>
      <c r="N78" s="47"/>
      <c r="O78" s="67">
        <f t="shared" si="9"/>
        <v>0</v>
      </c>
      <c r="P78" s="54" t="s">
        <v>9</v>
      </c>
      <c r="Q78" s="67">
        <f t="shared" si="10"/>
        <v>0</v>
      </c>
      <c r="R78" s="68">
        <f t="shared" si="11"/>
        <v>0</v>
      </c>
      <c r="S78" s="38">
        <f>IFERROR(L78+VLOOKUP($P78,Données!$J:$R,2,0),"N/A")</f>
        <v>0</v>
      </c>
      <c r="T78" s="38">
        <f>IFERROR(L78+VLOOKUP($P78,Données!$J:$R,2,0)+VLOOKUP($P78,Données!$J:$R,3,0),"N/A")</f>
        <v>0</v>
      </c>
      <c r="U78" s="38">
        <f>IFERROR(L78+VLOOKUP($P78,Données!$J:$R,2,0)+VLOOKUP($P78,Données!$J:$R,3,0)+VLOOKUP($P78,Données!$J:$R,4,0),"N/A")</f>
        <v>0</v>
      </c>
      <c r="V78" s="38">
        <f>IFERROR(L78+VLOOKUP($P78,Données!$J:$R,2,0)+VLOOKUP($P78,Données!$J:$R,3,0)+VLOOKUP($P78,Données!$J:$R,4,0)+VLOOKUP($P78,Données!$J:$R,5,0),"N/A")</f>
        <v>0</v>
      </c>
      <c r="W78" s="38">
        <f>IFERROR(L78+VLOOKUP($P78,Données!$J:$R,2,0)+VLOOKUP($P78,Données!$J:$R,3,0)+VLOOKUP($P78,Données!$J:$R,4,0)+VLOOKUP($P78,Données!$J:$R,5,0)+VLOOKUP($P78,Données!$J:$R,6,0),"N/A")</f>
        <v>0</v>
      </c>
      <c r="X78" s="38">
        <f>IFERROR(L78+VLOOKUP($P78,Données!$J:$R,2,0)+VLOOKUP($P78,Données!$J:$R,3,0)+VLOOKUP($P78,Données!$J:$R,4,0)+VLOOKUP($P78,Données!$J:$R,5,0)+VLOOKUP($P78,Données!$J:$R,6,0)+VLOOKUP($P78,Données!$J:$R,7,0),"N/A")</f>
        <v>0</v>
      </c>
      <c r="Y78" s="38">
        <f>IFERROR(L78+VLOOKUP($P78,Données!$J:$R,2,0)+VLOOKUP($P78,Données!$J:$R,3,0)+VLOOKUP($P78,Données!$J:$R,4,0)+VLOOKUP($P78,Données!$J:$R,5,0)+VLOOKUP($P78,Données!$J:$R,6,0)+VLOOKUP($P78,Données!$J:$R,7,0)+VLOOKUP($P78,Données!$J:$R,8,0),"N/A")</f>
        <v>0</v>
      </c>
      <c r="Z78" s="38">
        <f>IFERROR(L78+VLOOKUP($P78,Données!$J:$R,2,0)+VLOOKUP($P78,Données!$J:$R,3,0)+VLOOKUP($P78,Données!$J:$R,4,0)+VLOOKUP($P78,Données!$J:$R,5,0)+VLOOKUP($P78,Données!$J:$R,6,0)+VLOOKUP($P78,Données!$J:$R,7,0)+VLOOKUP($P78,Données!$J:$R,8,0)+VLOOKUP($P78,Données!$J:$R,9,0),"N/A")</f>
        <v>0</v>
      </c>
    </row>
    <row r="79" spans="1:26" x14ac:dyDescent="0.3">
      <c r="A79" s="45" t="str">
        <f t="shared" si="8"/>
        <v>EDI</v>
      </c>
      <c r="B79" s="45" t="str">
        <f t="shared" si="5"/>
        <v>24SANxxxx</v>
      </c>
      <c r="C79" s="45"/>
      <c r="D79" s="46"/>
      <c r="E79" s="65"/>
      <c r="F79" s="65"/>
      <c r="G79" s="45"/>
      <c r="H79" s="47"/>
      <c r="I79" s="47"/>
      <c r="J79" s="47"/>
      <c r="K79" s="66"/>
      <c r="L79" s="53"/>
      <c r="M79" s="53"/>
      <c r="N79" s="47"/>
      <c r="O79" s="67">
        <f t="shared" si="9"/>
        <v>0</v>
      </c>
      <c r="P79" s="54" t="s">
        <v>9</v>
      </c>
      <c r="Q79" s="67">
        <f t="shared" si="10"/>
        <v>0</v>
      </c>
      <c r="R79" s="68">
        <f t="shared" si="11"/>
        <v>0</v>
      </c>
      <c r="S79" s="38">
        <f>IFERROR(L79+VLOOKUP($P79,Données!$J:$R,2,0),"N/A")</f>
        <v>0</v>
      </c>
      <c r="T79" s="38">
        <f>IFERROR(L79+VLOOKUP($P79,Données!$J:$R,2,0)+VLOOKUP($P79,Données!$J:$R,3,0),"N/A")</f>
        <v>0</v>
      </c>
      <c r="U79" s="38">
        <f>IFERROR(L79+VLOOKUP($P79,Données!$J:$R,2,0)+VLOOKUP($P79,Données!$J:$R,3,0)+VLOOKUP($P79,Données!$J:$R,4,0),"N/A")</f>
        <v>0</v>
      </c>
      <c r="V79" s="38">
        <f>IFERROR(L79+VLOOKUP($P79,Données!$J:$R,2,0)+VLOOKUP($P79,Données!$J:$R,3,0)+VLOOKUP($P79,Données!$J:$R,4,0)+VLOOKUP($P79,Données!$J:$R,5,0),"N/A")</f>
        <v>0</v>
      </c>
      <c r="W79" s="38">
        <f>IFERROR(L79+VLOOKUP($P79,Données!$J:$R,2,0)+VLOOKUP($P79,Données!$J:$R,3,0)+VLOOKUP($P79,Données!$J:$R,4,0)+VLOOKUP($P79,Données!$J:$R,5,0)+VLOOKUP($P79,Données!$J:$R,6,0),"N/A")</f>
        <v>0</v>
      </c>
      <c r="X79" s="38">
        <f>IFERROR(L79+VLOOKUP($P79,Données!$J:$R,2,0)+VLOOKUP($P79,Données!$J:$R,3,0)+VLOOKUP($P79,Données!$J:$R,4,0)+VLOOKUP($P79,Données!$J:$R,5,0)+VLOOKUP($P79,Données!$J:$R,6,0)+VLOOKUP($P79,Données!$J:$R,7,0),"N/A")</f>
        <v>0</v>
      </c>
      <c r="Y79" s="38">
        <f>IFERROR(L79+VLOOKUP($P79,Données!$J:$R,2,0)+VLOOKUP($P79,Données!$J:$R,3,0)+VLOOKUP($P79,Données!$J:$R,4,0)+VLOOKUP($P79,Données!$J:$R,5,0)+VLOOKUP($P79,Données!$J:$R,6,0)+VLOOKUP($P79,Données!$J:$R,7,0)+VLOOKUP($P79,Données!$J:$R,8,0),"N/A")</f>
        <v>0</v>
      </c>
      <c r="Z79" s="38">
        <f>IFERROR(L79+VLOOKUP($P79,Données!$J:$R,2,0)+VLOOKUP($P79,Données!$J:$R,3,0)+VLOOKUP($P79,Données!$J:$R,4,0)+VLOOKUP($P79,Données!$J:$R,5,0)+VLOOKUP($P79,Données!$J:$R,6,0)+VLOOKUP($P79,Données!$J:$R,7,0)+VLOOKUP($P79,Données!$J:$R,8,0)+VLOOKUP($P79,Données!$J:$R,9,0),"N/A")</f>
        <v>0</v>
      </c>
    </row>
    <row r="80" spans="1:26" x14ac:dyDescent="0.3">
      <c r="A80" s="45" t="str">
        <f t="shared" si="8"/>
        <v>EDI</v>
      </c>
      <c r="B80" s="45" t="str">
        <f t="shared" si="5"/>
        <v>24SANxxxx</v>
      </c>
      <c r="C80" s="45"/>
      <c r="D80" s="46"/>
      <c r="E80" s="65"/>
      <c r="F80" s="65"/>
      <c r="G80" s="45"/>
      <c r="H80" s="47"/>
      <c r="I80" s="47"/>
      <c r="J80" s="47"/>
      <c r="K80" s="66"/>
      <c r="L80" s="53"/>
      <c r="M80" s="53"/>
      <c r="N80" s="47"/>
      <c r="O80" s="67">
        <f t="shared" si="9"/>
        <v>0</v>
      </c>
      <c r="P80" s="54" t="s">
        <v>9</v>
      </c>
      <c r="Q80" s="67">
        <f t="shared" si="10"/>
        <v>0</v>
      </c>
      <c r="R80" s="68">
        <f t="shared" si="11"/>
        <v>0</v>
      </c>
      <c r="S80" s="38">
        <f>IFERROR(L80+VLOOKUP($P80,Données!$J:$R,2,0),"N/A")</f>
        <v>0</v>
      </c>
      <c r="T80" s="38">
        <f>IFERROR(L80+VLOOKUP($P80,Données!$J:$R,2,0)+VLOOKUP($P80,Données!$J:$R,3,0),"N/A")</f>
        <v>0</v>
      </c>
      <c r="U80" s="38">
        <f>IFERROR(L80+VLOOKUP($P80,Données!$J:$R,2,0)+VLOOKUP($P80,Données!$J:$R,3,0)+VLOOKUP($P80,Données!$J:$R,4,0),"N/A")</f>
        <v>0</v>
      </c>
      <c r="V80" s="38">
        <f>IFERROR(L80+VLOOKUP($P80,Données!$J:$R,2,0)+VLOOKUP($P80,Données!$J:$R,3,0)+VLOOKUP($P80,Données!$J:$R,4,0)+VLOOKUP($P80,Données!$J:$R,5,0),"N/A")</f>
        <v>0</v>
      </c>
      <c r="W80" s="38">
        <f>IFERROR(L80+VLOOKUP($P80,Données!$J:$R,2,0)+VLOOKUP($P80,Données!$J:$R,3,0)+VLOOKUP($P80,Données!$J:$R,4,0)+VLOOKUP($P80,Données!$J:$R,5,0)+VLOOKUP($P80,Données!$J:$R,6,0),"N/A")</f>
        <v>0</v>
      </c>
      <c r="X80" s="38">
        <f>IFERROR(L80+VLOOKUP($P80,Données!$J:$R,2,0)+VLOOKUP($P80,Données!$J:$R,3,0)+VLOOKUP($P80,Données!$J:$R,4,0)+VLOOKUP($P80,Données!$J:$R,5,0)+VLOOKUP($P80,Données!$J:$R,6,0)+VLOOKUP($P80,Données!$J:$R,7,0),"N/A")</f>
        <v>0</v>
      </c>
      <c r="Y80" s="38">
        <f>IFERROR(L80+VLOOKUP($P80,Données!$J:$R,2,0)+VLOOKUP($P80,Données!$J:$R,3,0)+VLOOKUP($P80,Données!$J:$R,4,0)+VLOOKUP($P80,Données!$J:$R,5,0)+VLOOKUP($P80,Données!$J:$R,6,0)+VLOOKUP($P80,Données!$J:$R,7,0)+VLOOKUP($P80,Données!$J:$R,8,0),"N/A")</f>
        <v>0</v>
      </c>
      <c r="Z80" s="38">
        <f>IFERROR(L80+VLOOKUP($P80,Données!$J:$R,2,0)+VLOOKUP($P80,Données!$J:$R,3,0)+VLOOKUP($P80,Données!$J:$R,4,0)+VLOOKUP($P80,Données!$J:$R,5,0)+VLOOKUP($P80,Données!$J:$R,6,0)+VLOOKUP($P80,Données!$J:$R,7,0)+VLOOKUP($P80,Données!$J:$R,8,0)+VLOOKUP($P80,Données!$J:$R,9,0),"N/A")</f>
        <v>0</v>
      </c>
    </row>
    <row r="81" spans="1:26" x14ac:dyDescent="0.3">
      <c r="A81" s="45" t="str">
        <f t="shared" si="8"/>
        <v>EDI</v>
      </c>
      <c r="B81" s="45" t="str">
        <f t="shared" si="5"/>
        <v>24SANxxxx</v>
      </c>
      <c r="C81" s="45"/>
      <c r="D81" s="46"/>
      <c r="E81" s="65"/>
      <c r="F81" s="65"/>
      <c r="G81" s="45"/>
      <c r="H81" s="47"/>
      <c r="I81" s="47"/>
      <c r="J81" s="47"/>
      <c r="K81" s="66"/>
      <c r="L81" s="53"/>
      <c r="M81" s="53"/>
      <c r="N81" s="47"/>
      <c r="O81" s="67">
        <f t="shared" si="9"/>
        <v>0</v>
      </c>
      <c r="P81" s="54" t="s">
        <v>9</v>
      </c>
      <c r="Q81" s="67">
        <f t="shared" si="10"/>
        <v>0</v>
      </c>
      <c r="R81" s="68">
        <f t="shared" si="11"/>
        <v>0</v>
      </c>
      <c r="S81" s="38">
        <f>IFERROR(L81+VLOOKUP($P81,Données!$J:$R,2,0),"N/A")</f>
        <v>0</v>
      </c>
      <c r="T81" s="38">
        <f>IFERROR(L81+VLOOKUP($P81,Données!$J:$R,2,0)+VLOOKUP($P81,Données!$J:$R,3,0),"N/A")</f>
        <v>0</v>
      </c>
      <c r="U81" s="38">
        <f>IFERROR(L81+VLOOKUP($P81,Données!$J:$R,2,0)+VLOOKUP($P81,Données!$J:$R,3,0)+VLOOKUP($P81,Données!$J:$R,4,0),"N/A")</f>
        <v>0</v>
      </c>
      <c r="V81" s="38">
        <f>IFERROR(L81+VLOOKUP($P81,Données!$J:$R,2,0)+VLOOKUP($P81,Données!$J:$R,3,0)+VLOOKUP($P81,Données!$J:$R,4,0)+VLOOKUP($P81,Données!$J:$R,5,0),"N/A")</f>
        <v>0</v>
      </c>
      <c r="W81" s="38">
        <f>IFERROR(L81+VLOOKUP($P81,Données!$J:$R,2,0)+VLOOKUP($P81,Données!$J:$R,3,0)+VLOOKUP($P81,Données!$J:$R,4,0)+VLOOKUP($P81,Données!$J:$R,5,0)+VLOOKUP($P81,Données!$J:$R,6,0),"N/A")</f>
        <v>0</v>
      </c>
      <c r="X81" s="38">
        <f>IFERROR(L81+VLOOKUP($P81,Données!$J:$R,2,0)+VLOOKUP($P81,Données!$J:$R,3,0)+VLOOKUP($P81,Données!$J:$R,4,0)+VLOOKUP($P81,Données!$J:$R,5,0)+VLOOKUP($P81,Données!$J:$R,6,0)+VLOOKUP($P81,Données!$J:$R,7,0),"N/A")</f>
        <v>0</v>
      </c>
      <c r="Y81" s="38">
        <f>IFERROR(L81+VLOOKUP($P81,Données!$J:$R,2,0)+VLOOKUP($P81,Données!$J:$R,3,0)+VLOOKUP($P81,Données!$J:$R,4,0)+VLOOKUP($P81,Données!$J:$R,5,0)+VLOOKUP($P81,Données!$J:$R,6,0)+VLOOKUP($P81,Données!$J:$R,7,0)+VLOOKUP($P81,Données!$J:$R,8,0),"N/A")</f>
        <v>0</v>
      </c>
      <c r="Z81" s="38">
        <f>IFERROR(L81+VLOOKUP($P81,Données!$J:$R,2,0)+VLOOKUP($P81,Données!$J:$R,3,0)+VLOOKUP($P81,Données!$J:$R,4,0)+VLOOKUP($P81,Données!$J:$R,5,0)+VLOOKUP($P81,Données!$J:$R,6,0)+VLOOKUP($P81,Données!$J:$R,7,0)+VLOOKUP($P81,Données!$J:$R,8,0)+VLOOKUP($P81,Données!$J:$R,9,0),"N/A")</f>
        <v>0</v>
      </c>
    </row>
    <row r="82" spans="1:26" x14ac:dyDescent="0.3">
      <c r="A82" s="45" t="str">
        <f t="shared" si="8"/>
        <v>EDI</v>
      </c>
      <c r="B82" s="45" t="str">
        <f t="shared" si="5"/>
        <v>24SANxxxx</v>
      </c>
      <c r="C82" s="45"/>
      <c r="D82" s="46"/>
      <c r="E82" s="65"/>
      <c r="F82" s="65"/>
      <c r="G82" s="45"/>
      <c r="H82" s="47"/>
      <c r="I82" s="47"/>
      <c r="J82" s="47"/>
      <c r="K82" s="66"/>
      <c r="L82" s="53"/>
      <c r="M82" s="53"/>
      <c r="N82" s="47"/>
      <c r="O82" s="67">
        <f t="shared" si="9"/>
        <v>0</v>
      </c>
      <c r="P82" s="54" t="s">
        <v>9</v>
      </c>
      <c r="Q82" s="67">
        <f t="shared" si="10"/>
        <v>0</v>
      </c>
      <c r="R82" s="68">
        <f t="shared" si="11"/>
        <v>0</v>
      </c>
      <c r="S82" s="38">
        <f>IFERROR(L82+VLOOKUP($P82,Données!$J:$R,2,0),"N/A")</f>
        <v>0</v>
      </c>
      <c r="T82" s="38">
        <f>IFERROR(L82+VLOOKUP($P82,Données!$J:$R,2,0)+VLOOKUP($P82,Données!$J:$R,3,0),"N/A")</f>
        <v>0</v>
      </c>
      <c r="U82" s="38">
        <f>IFERROR(L82+VLOOKUP($P82,Données!$J:$R,2,0)+VLOOKUP($P82,Données!$J:$R,3,0)+VLOOKUP($P82,Données!$J:$R,4,0),"N/A")</f>
        <v>0</v>
      </c>
      <c r="V82" s="38">
        <f>IFERROR(L82+VLOOKUP($P82,Données!$J:$R,2,0)+VLOOKUP($P82,Données!$J:$R,3,0)+VLOOKUP($P82,Données!$J:$R,4,0)+VLOOKUP($P82,Données!$J:$R,5,0),"N/A")</f>
        <v>0</v>
      </c>
      <c r="W82" s="38">
        <f>IFERROR(L82+VLOOKUP($P82,Données!$J:$R,2,0)+VLOOKUP($P82,Données!$J:$R,3,0)+VLOOKUP($P82,Données!$J:$R,4,0)+VLOOKUP($P82,Données!$J:$R,5,0)+VLOOKUP($P82,Données!$J:$R,6,0),"N/A")</f>
        <v>0</v>
      </c>
      <c r="X82" s="38">
        <f>IFERROR(L82+VLOOKUP($P82,Données!$J:$R,2,0)+VLOOKUP($P82,Données!$J:$R,3,0)+VLOOKUP($P82,Données!$J:$R,4,0)+VLOOKUP($P82,Données!$J:$R,5,0)+VLOOKUP($P82,Données!$J:$R,6,0)+VLOOKUP($P82,Données!$J:$R,7,0),"N/A")</f>
        <v>0</v>
      </c>
      <c r="Y82" s="38">
        <f>IFERROR(L82+VLOOKUP($P82,Données!$J:$R,2,0)+VLOOKUP($P82,Données!$J:$R,3,0)+VLOOKUP($P82,Données!$J:$R,4,0)+VLOOKUP($P82,Données!$J:$R,5,0)+VLOOKUP($P82,Données!$J:$R,6,0)+VLOOKUP($P82,Données!$J:$R,7,0)+VLOOKUP($P82,Données!$J:$R,8,0),"N/A")</f>
        <v>0</v>
      </c>
      <c r="Z82" s="38">
        <f>IFERROR(L82+VLOOKUP($P82,Données!$J:$R,2,0)+VLOOKUP($P82,Données!$J:$R,3,0)+VLOOKUP($P82,Données!$J:$R,4,0)+VLOOKUP($P82,Données!$J:$R,5,0)+VLOOKUP($P82,Données!$J:$R,6,0)+VLOOKUP($P82,Données!$J:$R,7,0)+VLOOKUP($P82,Données!$J:$R,8,0)+VLOOKUP($P82,Données!$J:$R,9,0),"N/A")</f>
        <v>0</v>
      </c>
    </row>
    <row r="83" spans="1:26" x14ac:dyDescent="0.3">
      <c r="A83" s="45" t="str">
        <f t="shared" si="8"/>
        <v>EDI</v>
      </c>
      <c r="B83" s="45" t="str">
        <f t="shared" si="5"/>
        <v>24SANxxxx</v>
      </c>
      <c r="C83" s="45"/>
      <c r="D83" s="46"/>
      <c r="E83" s="65"/>
      <c r="F83" s="65"/>
      <c r="G83" s="45"/>
      <c r="H83" s="47"/>
      <c r="I83" s="47"/>
      <c r="J83" s="47"/>
      <c r="K83" s="66"/>
      <c r="L83" s="53"/>
      <c r="M83" s="53"/>
      <c r="N83" s="47"/>
      <c r="O83" s="67">
        <f t="shared" si="9"/>
        <v>0</v>
      </c>
      <c r="P83" s="54" t="s">
        <v>9</v>
      </c>
      <c r="Q83" s="67">
        <f t="shared" si="10"/>
        <v>0</v>
      </c>
      <c r="R83" s="68">
        <f t="shared" si="11"/>
        <v>0</v>
      </c>
      <c r="S83" s="38">
        <f>IFERROR(L83+VLOOKUP($P83,Données!$J:$R,2,0),"N/A")</f>
        <v>0</v>
      </c>
      <c r="T83" s="38">
        <f>IFERROR(L83+VLOOKUP($P83,Données!$J:$R,2,0)+VLOOKUP($P83,Données!$J:$R,3,0),"N/A")</f>
        <v>0</v>
      </c>
      <c r="U83" s="38">
        <f>IFERROR(L83+VLOOKUP($P83,Données!$J:$R,2,0)+VLOOKUP($P83,Données!$J:$R,3,0)+VLOOKUP($P83,Données!$J:$R,4,0),"N/A")</f>
        <v>0</v>
      </c>
      <c r="V83" s="38">
        <f>IFERROR(L83+VLOOKUP($P83,Données!$J:$R,2,0)+VLOOKUP($P83,Données!$J:$R,3,0)+VLOOKUP($P83,Données!$J:$R,4,0)+VLOOKUP($P83,Données!$J:$R,5,0),"N/A")</f>
        <v>0</v>
      </c>
      <c r="W83" s="38">
        <f>IFERROR(L83+VLOOKUP($P83,Données!$J:$R,2,0)+VLOOKUP($P83,Données!$J:$R,3,0)+VLOOKUP($P83,Données!$J:$R,4,0)+VLOOKUP($P83,Données!$J:$R,5,0)+VLOOKUP($P83,Données!$J:$R,6,0),"N/A")</f>
        <v>0</v>
      </c>
      <c r="X83" s="38">
        <f>IFERROR(L83+VLOOKUP($P83,Données!$J:$R,2,0)+VLOOKUP($P83,Données!$J:$R,3,0)+VLOOKUP($P83,Données!$J:$R,4,0)+VLOOKUP($P83,Données!$J:$R,5,0)+VLOOKUP($P83,Données!$J:$R,6,0)+VLOOKUP($P83,Données!$J:$R,7,0),"N/A")</f>
        <v>0</v>
      </c>
      <c r="Y83" s="38">
        <f>IFERROR(L83+VLOOKUP($P83,Données!$J:$R,2,0)+VLOOKUP($P83,Données!$J:$R,3,0)+VLOOKUP($P83,Données!$J:$R,4,0)+VLOOKUP($P83,Données!$J:$R,5,0)+VLOOKUP($P83,Données!$J:$R,6,0)+VLOOKUP($P83,Données!$J:$R,7,0)+VLOOKUP($P83,Données!$J:$R,8,0),"N/A")</f>
        <v>0</v>
      </c>
      <c r="Z83" s="38">
        <f>IFERROR(L83+VLOOKUP($P83,Données!$J:$R,2,0)+VLOOKUP($P83,Données!$J:$R,3,0)+VLOOKUP($P83,Données!$J:$R,4,0)+VLOOKUP($P83,Données!$J:$R,5,0)+VLOOKUP($P83,Données!$J:$R,6,0)+VLOOKUP($P83,Données!$J:$R,7,0)+VLOOKUP($P83,Données!$J:$R,8,0)+VLOOKUP($P83,Données!$J:$R,9,0),"N/A")</f>
        <v>0</v>
      </c>
    </row>
    <row r="84" spans="1:26" x14ac:dyDescent="0.3">
      <c r="A84" s="45" t="str">
        <f t="shared" si="8"/>
        <v>EDI</v>
      </c>
      <c r="B84" s="45" t="str">
        <f t="shared" si="5"/>
        <v>24SANxxxx</v>
      </c>
      <c r="C84" s="45"/>
      <c r="D84" s="46"/>
      <c r="E84" s="65"/>
      <c r="F84" s="65"/>
      <c r="G84" s="45"/>
      <c r="H84" s="47"/>
      <c r="I84" s="47"/>
      <c r="J84" s="47"/>
      <c r="K84" s="66"/>
      <c r="L84" s="53"/>
      <c r="M84" s="53"/>
      <c r="N84" s="47"/>
      <c r="O84" s="67">
        <f t="shared" si="9"/>
        <v>0</v>
      </c>
      <c r="P84" s="54" t="s">
        <v>9</v>
      </c>
      <c r="Q84" s="67">
        <f t="shared" si="10"/>
        <v>0</v>
      </c>
      <c r="R84" s="68">
        <f t="shared" si="11"/>
        <v>0</v>
      </c>
      <c r="S84" s="38">
        <f>IFERROR(L84+VLOOKUP($P84,Données!$J:$R,2,0),"N/A")</f>
        <v>0</v>
      </c>
      <c r="T84" s="38">
        <f>IFERROR(L84+VLOOKUP($P84,Données!$J:$R,2,0)+VLOOKUP($P84,Données!$J:$R,3,0),"N/A")</f>
        <v>0</v>
      </c>
      <c r="U84" s="38">
        <f>IFERROR(L84+VLOOKUP($P84,Données!$J:$R,2,0)+VLOOKUP($P84,Données!$J:$R,3,0)+VLOOKUP($P84,Données!$J:$R,4,0),"N/A")</f>
        <v>0</v>
      </c>
      <c r="V84" s="38">
        <f>IFERROR(L84+VLOOKUP($P84,Données!$J:$R,2,0)+VLOOKUP($P84,Données!$J:$R,3,0)+VLOOKUP($P84,Données!$J:$R,4,0)+VLOOKUP($P84,Données!$J:$R,5,0),"N/A")</f>
        <v>0</v>
      </c>
      <c r="W84" s="38">
        <f>IFERROR(L84+VLOOKUP($P84,Données!$J:$R,2,0)+VLOOKUP($P84,Données!$J:$R,3,0)+VLOOKUP($P84,Données!$J:$R,4,0)+VLOOKUP($P84,Données!$J:$R,5,0)+VLOOKUP($P84,Données!$J:$R,6,0),"N/A")</f>
        <v>0</v>
      </c>
      <c r="X84" s="38">
        <f>IFERROR(L84+VLOOKUP($P84,Données!$J:$R,2,0)+VLOOKUP($P84,Données!$J:$R,3,0)+VLOOKUP($P84,Données!$J:$R,4,0)+VLOOKUP($P84,Données!$J:$R,5,0)+VLOOKUP($P84,Données!$J:$R,6,0)+VLOOKUP($P84,Données!$J:$R,7,0),"N/A")</f>
        <v>0</v>
      </c>
      <c r="Y84" s="38">
        <f>IFERROR(L84+VLOOKUP($P84,Données!$J:$R,2,0)+VLOOKUP($P84,Données!$J:$R,3,0)+VLOOKUP($P84,Données!$J:$R,4,0)+VLOOKUP($P84,Données!$J:$R,5,0)+VLOOKUP($P84,Données!$J:$R,6,0)+VLOOKUP($P84,Données!$J:$R,7,0)+VLOOKUP($P84,Données!$J:$R,8,0),"N/A")</f>
        <v>0</v>
      </c>
      <c r="Z84" s="38">
        <f>IFERROR(L84+VLOOKUP($P84,Données!$J:$R,2,0)+VLOOKUP($P84,Données!$J:$R,3,0)+VLOOKUP($P84,Données!$J:$R,4,0)+VLOOKUP($P84,Données!$J:$R,5,0)+VLOOKUP($P84,Données!$J:$R,6,0)+VLOOKUP($P84,Données!$J:$R,7,0)+VLOOKUP($P84,Données!$J:$R,8,0)+VLOOKUP($P84,Données!$J:$R,9,0),"N/A")</f>
        <v>0</v>
      </c>
    </row>
    <row r="85" spans="1:26" x14ac:dyDescent="0.3">
      <c r="A85" s="45" t="str">
        <f t="shared" si="8"/>
        <v>EDI</v>
      </c>
      <c r="B85" s="45" t="str">
        <f t="shared" si="5"/>
        <v>24SANxxxx</v>
      </c>
      <c r="C85" s="45"/>
      <c r="D85" s="46"/>
      <c r="E85" s="65"/>
      <c r="F85" s="65"/>
      <c r="G85" s="45"/>
      <c r="H85" s="47"/>
      <c r="I85" s="47"/>
      <c r="J85" s="47"/>
      <c r="K85" s="66"/>
      <c r="L85" s="53"/>
      <c r="M85" s="53"/>
      <c r="N85" s="47"/>
      <c r="O85" s="67">
        <f t="shared" si="9"/>
        <v>0</v>
      </c>
      <c r="P85" s="54" t="s">
        <v>9</v>
      </c>
      <c r="Q85" s="67">
        <f t="shared" si="10"/>
        <v>0</v>
      </c>
      <c r="R85" s="68">
        <f t="shared" si="11"/>
        <v>0</v>
      </c>
      <c r="S85" s="38">
        <f>IFERROR(L85+VLOOKUP($P85,Données!$J:$R,2,0),"N/A")</f>
        <v>0</v>
      </c>
      <c r="T85" s="38">
        <f>IFERROR(L85+VLOOKUP($P85,Données!$J:$R,2,0)+VLOOKUP($P85,Données!$J:$R,3,0),"N/A")</f>
        <v>0</v>
      </c>
      <c r="U85" s="38">
        <f>IFERROR(L85+VLOOKUP($P85,Données!$J:$R,2,0)+VLOOKUP($P85,Données!$J:$R,3,0)+VLOOKUP($P85,Données!$J:$R,4,0),"N/A")</f>
        <v>0</v>
      </c>
      <c r="V85" s="38">
        <f>IFERROR(L85+VLOOKUP($P85,Données!$J:$R,2,0)+VLOOKUP($P85,Données!$J:$R,3,0)+VLOOKUP($P85,Données!$J:$R,4,0)+VLOOKUP($P85,Données!$J:$R,5,0),"N/A")</f>
        <v>0</v>
      </c>
      <c r="W85" s="38">
        <f>IFERROR(L85+VLOOKUP($P85,Données!$J:$R,2,0)+VLOOKUP($P85,Données!$J:$R,3,0)+VLOOKUP($P85,Données!$J:$R,4,0)+VLOOKUP($P85,Données!$J:$R,5,0)+VLOOKUP($P85,Données!$J:$R,6,0),"N/A")</f>
        <v>0</v>
      </c>
      <c r="X85" s="38">
        <f>IFERROR(L85+VLOOKUP($P85,Données!$J:$R,2,0)+VLOOKUP($P85,Données!$J:$R,3,0)+VLOOKUP($P85,Données!$J:$R,4,0)+VLOOKUP($P85,Données!$J:$R,5,0)+VLOOKUP($P85,Données!$J:$R,6,0)+VLOOKUP($P85,Données!$J:$R,7,0),"N/A")</f>
        <v>0</v>
      </c>
      <c r="Y85" s="38">
        <f>IFERROR(L85+VLOOKUP($P85,Données!$J:$R,2,0)+VLOOKUP($P85,Données!$J:$R,3,0)+VLOOKUP($P85,Données!$J:$R,4,0)+VLOOKUP($P85,Données!$J:$R,5,0)+VLOOKUP($P85,Données!$J:$R,6,0)+VLOOKUP($P85,Données!$J:$R,7,0)+VLOOKUP($P85,Données!$J:$R,8,0),"N/A")</f>
        <v>0</v>
      </c>
      <c r="Z85" s="38">
        <f>IFERROR(L85+VLOOKUP($P85,Données!$J:$R,2,0)+VLOOKUP($P85,Données!$J:$R,3,0)+VLOOKUP($P85,Données!$J:$R,4,0)+VLOOKUP($P85,Données!$J:$R,5,0)+VLOOKUP($P85,Données!$J:$R,6,0)+VLOOKUP($P85,Données!$J:$R,7,0)+VLOOKUP($P85,Données!$J:$R,8,0)+VLOOKUP($P85,Données!$J:$R,9,0),"N/A")</f>
        <v>0</v>
      </c>
    </row>
    <row r="86" spans="1:26" x14ac:dyDescent="0.3">
      <c r="A86" s="45" t="str">
        <f t="shared" si="8"/>
        <v>EDI</v>
      </c>
      <c r="B86" s="45" t="str">
        <f t="shared" si="5"/>
        <v>24SANxxxx</v>
      </c>
      <c r="C86" s="45"/>
      <c r="D86" s="46"/>
      <c r="E86" s="65"/>
      <c r="F86" s="65"/>
      <c r="G86" s="45"/>
      <c r="H86" s="47"/>
      <c r="I86" s="47"/>
      <c r="J86" s="47"/>
      <c r="K86" s="66"/>
      <c r="L86" s="53"/>
      <c r="M86" s="53"/>
      <c r="N86" s="47"/>
      <c r="O86" s="67">
        <f t="shared" si="9"/>
        <v>0</v>
      </c>
      <c r="P86" s="54" t="s">
        <v>9</v>
      </c>
      <c r="Q86" s="67">
        <f t="shared" si="10"/>
        <v>0</v>
      </c>
      <c r="R86" s="68">
        <f t="shared" si="11"/>
        <v>0</v>
      </c>
      <c r="S86" s="38">
        <f>IFERROR(L86+VLOOKUP($P86,Données!$J:$R,2,0),"N/A")</f>
        <v>0</v>
      </c>
      <c r="T86" s="38">
        <f>IFERROR(L86+VLOOKUP($P86,Données!$J:$R,2,0)+VLOOKUP($P86,Données!$J:$R,3,0),"N/A")</f>
        <v>0</v>
      </c>
      <c r="U86" s="38">
        <f>IFERROR(L86+VLOOKUP($P86,Données!$J:$R,2,0)+VLOOKUP($P86,Données!$J:$R,3,0)+VLOOKUP($P86,Données!$J:$R,4,0),"N/A")</f>
        <v>0</v>
      </c>
      <c r="V86" s="38">
        <f>IFERROR(L86+VLOOKUP($P86,Données!$J:$R,2,0)+VLOOKUP($P86,Données!$J:$R,3,0)+VLOOKUP($P86,Données!$J:$R,4,0)+VLOOKUP($P86,Données!$J:$R,5,0),"N/A")</f>
        <v>0</v>
      </c>
      <c r="W86" s="38">
        <f>IFERROR(L86+VLOOKUP($P86,Données!$J:$R,2,0)+VLOOKUP($P86,Données!$J:$R,3,0)+VLOOKUP($P86,Données!$J:$R,4,0)+VLOOKUP($P86,Données!$J:$R,5,0)+VLOOKUP($P86,Données!$J:$R,6,0),"N/A")</f>
        <v>0</v>
      </c>
      <c r="X86" s="38">
        <f>IFERROR(L86+VLOOKUP($P86,Données!$J:$R,2,0)+VLOOKUP($P86,Données!$J:$R,3,0)+VLOOKUP($P86,Données!$J:$R,4,0)+VLOOKUP($P86,Données!$J:$R,5,0)+VLOOKUP($P86,Données!$J:$R,6,0)+VLOOKUP($P86,Données!$J:$R,7,0),"N/A")</f>
        <v>0</v>
      </c>
      <c r="Y86" s="38">
        <f>IFERROR(L86+VLOOKUP($P86,Données!$J:$R,2,0)+VLOOKUP($P86,Données!$J:$R,3,0)+VLOOKUP($P86,Données!$J:$R,4,0)+VLOOKUP($P86,Données!$J:$R,5,0)+VLOOKUP($P86,Données!$J:$R,6,0)+VLOOKUP($P86,Données!$J:$R,7,0)+VLOOKUP($P86,Données!$J:$R,8,0),"N/A")</f>
        <v>0</v>
      </c>
      <c r="Z86" s="38">
        <f>IFERROR(L86+VLOOKUP($P86,Données!$J:$R,2,0)+VLOOKUP($P86,Données!$J:$R,3,0)+VLOOKUP($P86,Données!$J:$R,4,0)+VLOOKUP($P86,Données!$J:$R,5,0)+VLOOKUP($P86,Données!$J:$R,6,0)+VLOOKUP($P86,Données!$J:$R,7,0)+VLOOKUP($P86,Données!$J:$R,8,0)+VLOOKUP($P86,Données!$J:$R,9,0),"N/A")</f>
        <v>0</v>
      </c>
    </row>
    <row r="87" spans="1:26" x14ac:dyDescent="0.3">
      <c r="A87" s="45" t="str">
        <f t="shared" si="8"/>
        <v>EDI</v>
      </c>
      <c r="B87" s="45" t="str">
        <f t="shared" si="5"/>
        <v>24SANxxxx</v>
      </c>
      <c r="C87" s="45"/>
      <c r="D87" s="46"/>
      <c r="E87" s="65"/>
      <c r="F87" s="65"/>
      <c r="G87" s="45"/>
      <c r="H87" s="47"/>
      <c r="I87" s="47"/>
      <c r="J87" s="47"/>
      <c r="K87" s="66"/>
      <c r="L87" s="53"/>
      <c r="M87" s="53"/>
      <c r="N87" s="47"/>
      <c r="O87" s="67">
        <f t="shared" si="9"/>
        <v>0</v>
      </c>
      <c r="P87" s="54" t="s">
        <v>9</v>
      </c>
      <c r="Q87" s="67">
        <f t="shared" si="10"/>
        <v>0</v>
      </c>
      <c r="R87" s="68">
        <f t="shared" si="11"/>
        <v>0</v>
      </c>
      <c r="S87" s="38">
        <f>IFERROR(L87+VLOOKUP($P87,Données!$J:$R,2,0),"N/A")</f>
        <v>0</v>
      </c>
      <c r="T87" s="38">
        <f>IFERROR(L87+VLOOKUP($P87,Données!$J:$R,2,0)+VLOOKUP($P87,Données!$J:$R,3,0),"N/A")</f>
        <v>0</v>
      </c>
      <c r="U87" s="38">
        <f>IFERROR(L87+VLOOKUP($P87,Données!$J:$R,2,0)+VLOOKUP($P87,Données!$J:$R,3,0)+VLOOKUP($P87,Données!$J:$R,4,0),"N/A")</f>
        <v>0</v>
      </c>
      <c r="V87" s="38">
        <f>IFERROR(L87+VLOOKUP($P87,Données!$J:$R,2,0)+VLOOKUP($P87,Données!$J:$R,3,0)+VLOOKUP($P87,Données!$J:$R,4,0)+VLOOKUP($P87,Données!$J:$R,5,0),"N/A")</f>
        <v>0</v>
      </c>
      <c r="W87" s="38">
        <f>IFERROR(L87+VLOOKUP($P87,Données!$J:$R,2,0)+VLOOKUP($P87,Données!$J:$R,3,0)+VLOOKUP($P87,Données!$J:$R,4,0)+VLOOKUP($P87,Données!$J:$R,5,0)+VLOOKUP($P87,Données!$J:$R,6,0),"N/A")</f>
        <v>0</v>
      </c>
      <c r="X87" s="38">
        <f>IFERROR(L87+VLOOKUP($P87,Données!$J:$R,2,0)+VLOOKUP($P87,Données!$J:$R,3,0)+VLOOKUP($P87,Données!$J:$R,4,0)+VLOOKUP($P87,Données!$J:$R,5,0)+VLOOKUP($P87,Données!$J:$R,6,0)+VLOOKUP($P87,Données!$J:$R,7,0),"N/A")</f>
        <v>0</v>
      </c>
      <c r="Y87" s="38">
        <f>IFERROR(L87+VLOOKUP($P87,Données!$J:$R,2,0)+VLOOKUP($P87,Données!$J:$R,3,0)+VLOOKUP($P87,Données!$J:$R,4,0)+VLOOKUP($P87,Données!$J:$R,5,0)+VLOOKUP($P87,Données!$J:$R,6,0)+VLOOKUP($P87,Données!$J:$R,7,0)+VLOOKUP($P87,Données!$J:$R,8,0),"N/A")</f>
        <v>0</v>
      </c>
      <c r="Z87" s="38">
        <f>IFERROR(L87+VLOOKUP($P87,Données!$J:$R,2,0)+VLOOKUP($P87,Données!$J:$R,3,0)+VLOOKUP($P87,Données!$J:$R,4,0)+VLOOKUP($P87,Données!$J:$R,5,0)+VLOOKUP($P87,Données!$J:$R,6,0)+VLOOKUP($P87,Données!$J:$R,7,0)+VLOOKUP($P87,Données!$J:$R,8,0)+VLOOKUP($P87,Données!$J:$R,9,0),"N/A")</f>
        <v>0</v>
      </c>
    </row>
    <row r="88" spans="1:26" x14ac:dyDescent="0.3">
      <c r="A88" s="45" t="str">
        <f t="shared" si="8"/>
        <v>EDI</v>
      </c>
      <c r="B88" s="45" t="str">
        <f t="shared" si="5"/>
        <v>24SANxxxx</v>
      </c>
      <c r="C88" s="45"/>
      <c r="D88" s="46"/>
      <c r="E88" s="65"/>
      <c r="F88" s="65"/>
      <c r="G88" s="45"/>
      <c r="H88" s="47"/>
      <c r="I88" s="47"/>
      <c r="J88" s="47"/>
      <c r="K88" s="66"/>
      <c r="L88" s="53"/>
      <c r="M88" s="53"/>
      <c r="N88" s="47"/>
      <c r="O88" s="67">
        <f t="shared" si="9"/>
        <v>0</v>
      </c>
      <c r="P88" s="54" t="s">
        <v>9</v>
      </c>
      <c r="Q88" s="67">
        <f t="shared" si="10"/>
        <v>0</v>
      </c>
      <c r="R88" s="68">
        <f t="shared" si="11"/>
        <v>0</v>
      </c>
      <c r="S88" s="38">
        <f>IFERROR(L88+VLOOKUP($P88,Données!$J:$R,2,0),"N/A")</f>
        <v>0</v>
      </c>
      <c r="T88" s="38">
        <f>IFERROR(L88+VLOOKUP($P88,Données!$J:$R,2,0)+VLOOKUP($P88,Données!$J:$R,3,0),"N/A")</f>
        <v>0</v>
      </c>
      <c r="U88" s="38">
        <f>IFERROR(L88+VLOOKUP($P88,Données!$J:$R,2,0)+VLOOKUP($P88,Données!$J:$R,3,0)+VLOOKUP($P88,Données!$J:$R,4,0),"N/A")</f>
        <v>0</v>
      </c>
      <c r="V88" s="38">
        <f>IFERROR(L88+VLOOKUP($P88,Données!$J:$R,2,0)+VLOOKUP($P88,Données!$J:$R,3,0)+VLOOKUP($P88,Données!$J:$R,4,0)+VLOOKUP($P88,Données!$J:$R,5,0),"N/A")</f>
        <v>0</v>
      </c>
      <c r="W88" s="38">
        <f>IFERROR(L88+VLOOKUP($P88,Données!$J:$R,2,0)+VLOOKUP($P88,Données!$J:$R,3,0)+VLOOKUP($P88,Données!$J:$R,4,0)+VLOOKUP($P88,Données!$J:$R,5,0)+VLOOKUP($P88,Données!$J:$R,6,0),"N/A")</f>
        <v>0</v>
      </c>
      <c r="X88" s="38">
        <f>IFERROR(L88+VLOOKUP($P88,Données!$J:$R,2,0)+VLOOKUP($P88,Données!$J:$R,3,0)+VLOOKUP($P88,Données!$J:$R,4,0)+VLOOKUP($P88,Données!$J:$R,5,0)+VLOOKUP($P88,Données!$J:$R,6,0)+VLOOKUP($P88,Données!$J:$R,7,0),"N/A")</f>
        <v>0</v>
      </c>
      <c r="Y88" s="38">
        <f>IFERROR(L88+VLOOKUP($P88,Données!$J:$R,2,0)+VLOOKUP($P88,Données!$J:$R,3,0)+VLOOKUP($P88,Données!$J:$R,4,0)+VLOOKUP($P88,Données!$J:$R,5,0)+VLOOKUP($P88,Données!$J:$R,6,0)+VLOOKUP($P88,Données!$J:$R,7,0)+VLOOKUP($P88,Données!$J:$R,8,0),"N/A")</f>
        <v>0</v>
      </c>
      <c r="Z88" s="38">
        <f>IFERROR(L88+VLOOKUP($P88,Données!$J:$R,2,0)+VLOOKUP($P88,Données!$J:$R,3,0)+VLOOKUP($P88,Données!$J:$R,4,0)+VLOOKUP($P88,Données!$J:$R,5,0)+VLOOKUP($P88,Données!$J:$R,6,0)+VLOOKUP($P88,Données!$J:$R,7,0)+VLOOKUP($P88,Données!$J:$R,8,0)+VLOOKUP($P88,Données!$J:$R,9,0),"N/A")</f>
        <v>0</v>
      </c>
    </row>
    <row r="89" spans="1:26" x14ac:dyDescent="0.3">
      <c r="A89" s="45" t="str">
        <f t="shared" si="8"/>
        <v>EDI</v>
      </c>
      <c r="B89" s="45" t="str">
        <f t="shared" si="5"/>
        <v>24SANxxxx</v>
      </c>
      <c r="C89" s="45"/>
      <c r="D89" s="46"/>
      <c r="E89" s="65"/>
      <c r="F89" s="65"/>
      <c r="G89" s="45"/>
      <c r="H89" s="47"/>
      <c r="I89" s="47"/>
      <c r="J89" s="47"/>
      <c r="K89" s="66"/>
      <c r="L89" s="53"/>
      <c r="M89" s="53"/>
      <c r="N89" s="47"/>
      <c r="O89" s="67">
        <f t="shared" si="9"/>
        <v>0</v>
      </c>
      <c r="P89" s="54" t="s">
        <v>9</v>
      </c>
      <c r="Q89" s="67">
        <f t="shared" si="10"/>
        <v>0</v>
      </c>
      <c r="R89" s="68">
        <f t="shared" si="11"/>
        <v>0</v>
      </c>
      <c r="S89" s="38">
        <f>IFERROR(L89+VLOOKUP($P89,Données!$J:$R,2,0),"N/A")</f>
        <v>0</v>
      </c>
      <c r="T89" s="38">
        <f>IFERROR(L89+VLOOKUP($P89,Données!$J:$R,2,0)+VLOOKUP($P89,Données!$J:$R,3,0),"N/A")</f>
        <v>0</v>
      </c>
      <c r="U89" s="38">
        <f>IFERROR(L89+VLOOKUP($P89,Données!$J:$R,2,0)+VLOOKUP($P89,Données!$J:$R,3,0)+VLOOKUP($P89,Données!$J:$R,4,0),"N/A")</f>
        <v>0</v>
      </c>
      <c r="V89" s="38">
        <f>IFERROR(L89+VLOOKUP($P89,Données!$J:$R,2,0)+VLOOKUP($P89,Données!$J:$R,3,0)+VLOOKUP($P89,Données!$J:$R,4,0)+VLOOKUP($P89,Données!$J:$R,5,0),"N/A")</f>
        <v>0</v>
      </c>
      <c r="W89" s="38">
        <f>IFERROR(L89+VLOOKUP($P89,Données!$J:$R,2,0)+VLOOKUP($P89,Données!$J:$R,3,0)+VLOOKUP($P89,Données!$J:$R,4,0)+VLOOKUP($P89,Données!$J:$R,5,0)+VLOOKUP($P89,Données!$J:$R,6,0),"N/A")</f>
        <v>0</v>
      </c>
      <c r="X89" s="38">
        <f>IFERROR(L89+VLOOKUP($P89,Données!$J:$R,2,0)+VLOOKUP($P89,Données!$J:$R,3,0)+VLOOKUP($P89,Données!$J:$R,4,0)+VLOOKUP($P89,Données!$J:$R,5,0)+VLOOKUP($P89,Données!$J:$R,6,0)+VLOOKUP($P89,Données!$J:$R,7,0),"N/A")</f>
        <v>0</v>
      </c>
      <c r="Y89" s="38">
        <f>IFERROR(L89+VLOOKUP($P89,Données!$J:$R,2,0)+VLOOKUP($P89,Données!$J:$R,3,0)+VLOOKUP($P89,Données!$J:$R,4,0)+VLOOKUP($P89,Données!$J:$R,5,0)+VLOOKUP($P89,Données!$J:$R,6,0)+VLOOKUP($P89,Données!$J:$R,7,0)+VLOOKUP($P89,Données!$J:$R,8,0),"N/A")</f>
        <v>0</v>
      </c>
      <c r="Z89" s="38">
        <f>IFERROR(L89+VLOOKUP($P89,Données!$J:$R,2,0)+VLOOKUP($P89,Données!$J:$R,3,0)+VLOOKUP($P89,Données!$J:$R,4,0)+VLOOKUP($P89,Données!$J:$R,5,0)+VLOOKUP($P89,Données!$J:$R,6,0)+VLOOKUP($P89,Données!$J:$R,7,0)+VLOOKUP($P89,Données!$J:$R,8,0)+VLOOKUP($P89,Données!$J:$R,9,0),"N/A")</f>
        <v>0</v>
      </c>
    </row>
    <row r="90" spans="1:26" x14ac:dyDescent="0.3">
      <c r="A90" s="45" t="str">
        <f t="shared" si="8"/>
        <v>EDI</v>
      </c>
      <c r="B90" s="45" t="str">
        <f t="shared" si="5"/>
        <v>24SANxxxx</v>
      </c>
      <c r="C90" s="45"/>
      <c r="D90" s="46"/>
      <c r="E90" s="65"/>
      <c r="F90" s="65"/>
      <c r="G90" s="45"/>
      <c r="H90" s="47"/>
      <c r="I90" s="47"/>
      <c r="J90" s="47"/>
      <c r="K90" s="66"/>
      <c r="L90" s="53"/>
      <c r="M90" s="53"/>
      <c r="N90" s="47"/>
      <c r="O90" s="67">
        <f t="shared" si="9"/>
        <v>0</v>
      </c>
      <c r="P90" s="54" t="s">
        <v>9</v>
      </c>
      <c r="Q90" s="67">
        <f t="shared" si="10"/>
        <v>0</v>
      </c>
      <c r="R90" s="68">
        <f t="shared" si="11"/>
        <v>0</v>
      </c>
      <c r="S90" s="38">
        <f>IFERROR(L90+VLOOKUP($P90,Données!$J:$R,2,0),"N/A")</f>
        <v>0</v>
      </c>
      <c r="T90" s="38">
        <f>IFERROR(L90+VLOOKUP($P90,Données!$J:$R,2,0)+VLOOKUP($P90,Données!$J:$R,3,0),"N/A")</f>
        <v>0</v>
      </c>
      <c r="U90" s="38">
        <f>IFERROR(L90+VLOOKUP($P90,Données!$J:$R,2,0)+VLOOKUP($P90,Données!$J:$R,3,0)+VLOOKUP($P90,Données!$J:$R,4,0),"N/A")</f>
        <v>0</v>
      </c>
      <c r="V90" s="38">
        <f>IFERROR(L90+VLOOKUP($P90,Données!$J:$R,2,0)+VLOOKUP($P90,Données!$J:$R,3,0)+VLOOKUP($P90,Données!$J:$R,4,0)+VLOOKUP($P90,Données!$J:$R,5,0),"N/A")</f>
        <v>0</v>
      </c>
      <c r="W90" s="38">
        <f>IFERROR(L90+VLOOKUP($P90,Données!$J:$R,2,0)+VLOOKUP($P90,Données!$J:$R,3,0)+VLOOKUP($P90,Données!$J:$R,4,0)+VLOOKUP($P90,Données!$J:$R,5,0)+VLOOKUP($P90,Données!$J:$R,6,0),"N/A")</f>
        <v>0</v>
      </c>
      <c r="X90" s="38">
        <f>IFERROR(L90+VLOOKUP($P90,Données!$J:$R,2,0)+VLOOKUP($P90,Données!$J:$R,3,0)+VLOOKUP($P90,Données!$J:$R,4,0)+VLOOKUP($P90,Données!$J:$R,5,0)+VLOOKUP($P90,Données!$J:$R,6,0)+VLOOKUP($P90,Données!$J:$R,7,0),"N/A")</f>
        <v>0</v>
      </c>
      <c r="Y90" s="38">
        <f>IFERROR(L90+VLOOKUP($P90,Données!$J:$R,2,0)+VLOOKUP($P90,Données!$J:$R,3,0)+VLOOKUP($P90,Données!$J:$R,4,0)+VLOOKUP($P90,Données!$J:$R,5,0)+VLOOKUP($P90,Données!$J:$R,6,0)+VLOOKUP($P90,Données!$J:$R,7,0)+VLOOKUP($P90,Données!$J:$R,8,0),"N/A")</f>
        <v>0</v>
      </c>
      <c r="Z90" s="38">
        <f>IFERROR(L90+VLOOKUP($P90,Données!$J:$R,2,0)+VLOOKUP($P90,Données!$J:$R,3,0)+VLOOKUP($P90,Données!$J:$R,4,0)+VLOOKUP($P90,Données!$J:$R,5,0)+VLOOKUP($P90,Données!$J:$R,6,0)+VLOOKUP($P90,Données!$J:$R,7,0)+VLOOKUP($P90,Données!$J:$R,8,0)+VLOOKUP($P90,Données!$J:$R,9,0),"N/A")</f>
        <v>0</v>
      </c>
    </row>
    <row r="91" spans="1:26" x14ac:dyDescent="0.3">
      <c r="A91" s="45" t="str">
        <f t="shared" si="8"/>
        <v>EDI</v>
      </c>
      <c r="B91" s="45" t="str">
        <f t="shared" si="5"/>
        <v>24SANxxxx</v>
      </c>
      <c r="C91" s="45"/>
      <c r="D91" s="46"/>
      <c r="E91" s="65"/>
      <c r="F91" s="65"/>
      <c r="G91" s="45"/>
      <c r="H91" s="47"/>
      <c r="I91" s="47"/>
      <c r="J91" s="47"/>
      <c r="K91" s="66"/>
      <c r="L91" s="53"/>
      <c r="M91" s="53"/>
      <c r="N91" s="47"/>
      <c r="O91" s="67">
        <f t="shared" si="9"/>
        <v>0</v>
      </c>
      <c r="P91" s="54" t="s">
        <v>9</v>
      </c>
      <c r="Q91" s="67">
        <f t="shared" si="10"/>
        <v>0</v>
      </c>
      <c r="R91" s="68">
        <f t="shared" si="11"/>
        <v>0</v>
      </c>
      <c r="S91" s="38">
        <f>IFERROR(L91+VLOOKUP($P91,Données!$J:$R,2,0),"N/A")</f>
        <v>0</v>
      </c>
      <c r="T91" s="38">
        <f>IFERROR(L91+VLOOKUP($P91,Données!$J:$R,2,0)+VLOOKUP($P91,Données!$J:$R,3,0),"N/A")</f>
        <v>0</v>
      </c>
      <c r="U91" s="38">
        <f>IFERROR(L91+VLOOKUP($P91,Données!$J:$R,2,0)+VLOOKUP($P91,Données!$J:$R,3,0)+VLOOKUP($P91,Données!$J:$R,4,0),"N/A")</f>
        <v>0</v>
      </c>
      <c r="V91" s="38">
        <f>IFERROR(L91+VLOOKUP($P91,Données!$J:$R,2,0)+VLOOKUP($P91,Données!$J:$R,3,0)+VLOOKUP($P91,Données!$J:$R,4,0)+VLOOKUP($P91,Données!$J:$R,5,0),"N/A")</f>
        <v>0</v>
      </c>
      <c r="W91" s="38">
        <f>IFERROR(L91+VLOOKUP($P91,Données!$J:$R,2,0)+VLOOKUP($P91,Données!$J:$R,3,0)+VLOOKUP($P91,Données!$J:$R,4,0)+VLOOKUP($P91,Données!$J:$R,5,0)+VLOOKUP($P91,Données!$J:$R,6,0),"N/A")</f>
        <v>0</v>
      </c>
      <c r="X91" s="38">
        <f>IFERROR(L91+VLOOKUP($P91,Données!$J:$R,2,0)+VLOOKUP($P91,Données!$J:$R,3,0)+VLOOKUP($P91,Données!$J:$R,4,0)+VLOOKUP($P91,Données!$J:$R,5,0)+VLOOKUP($P91,Données!$J:$R,6,0)+VLOOKUP($P91,Données!$J:$R,7,0),"N/A")</f>
        <v>0</v>
      </c>
      <c r="Y91" s="38">
        <f>IFERROR(L91+VLOOKUP($P91,Données!$J:$R,2,0)+VLOOKUP($P91,Données!$J:$R,3,0)+VLOOKUP($P91,Données!$J:$R,4,0)+VLOOKUP($P91,Données!$J:$R,5,0)+VLOOKUP($P91,Données!$J:$R,6,0)+VLOOKUP($P91,Données!$J:$R,7,0)+VLOOKUP($P91,Données!$J:$R,8,0),"N/A")</f>
        <v>0</v>
      </c>
      <c r="Z91" s="38">
        <f>IFERROR(L91+VLOOKUP($P91,Données!$J:$R,2,0)+VLOOKUP($P91,Données!$J:$R,3,0)+VLOOKUP($P91,Données!$J:$R,4,0)+VLOOKUP($P91,Données!$J:$R,5,0)+VLOOKUP($P91,Données!$J:$R,6,0)+VLOOKUP($P91,Données!$J:$R,7,0)+VLOOKUP($P91,Données!$J:$R,8,0)+VLOOKUP($P91,Données!$J:$R,9,0),"N/A")</f>
        <v>0</v>
      </c>
    </row>
    <row r="92" spans="1:26" x14ac:dyDescent="0.3">
      <c r="A92" s="45" t="str">
        <f t="shared" si="8"/>
        <v>EDI</v>
      </c>
      <c r="B92" s="45" t="str">
        <f t="shared" si="5"/>
        <v>24SANxxxx</v>
      </c>
      <c r="C92" s="45"/>
      <c r="D92" s="46"/>
      <c r="E92" s="65"/>
      <c r="F92" s="65"/>
      <c r="G92" s="45"/>
      <c r="H92" s="47"/>
      <c r="I92" s="47"/>
      <c r="J92" s="47"/>
      <c r="K92" s="66"/>
      <c r="L92" s="53"/>
      <c r="M92" s="53"/>
      <c r="N92" s="47"/>
      <c r="O92" s="67">
        <f t="shared" si="9"/>
        <v>0</v>
      </c>
      <c r="P92" s="54" t="s">
        <v>9</v>
      </c>
      <c r="Q92" s="67">
        <f t="shared" si="10"/>
        <v>0</v>
      </c>
      <c r="R92" s="68">
        <f t="shared" si="11"/>
        <v>0</v>
      </c>
      <c r="S92" s="38">
        <f>IFERROR(L92+VLOOKUP($P92,Données!$J:$R,2,0),"N/A")</f>
        <v>0</v>
      </c>
      <c r="T92" s="38">
        <f>IFERROR(L92+VLOOKUP($P92,Données!$J:$R,2,0)+VLOOKUP($P92,Données!$J:$R,3,0),"N/A")</f>
        <v>0</v>
      </c>
      <c r="U92" s="38">
        <f>IFERROR(L92+VLOOKUP($P92,Données!$J:$R,2,0)+VLOOKUP($P92,Données!$J:$R,3,0)+VLOOKUP($P92,Données!$J:$R,4,0),"N/A")</f>
        <v>0</v>
      </c>
      <c r="V92" s="38">
        <f>IFERROR(L92+VLOOKUP($P92,Données!$J:$R,2,0)+VLOOKUP($P92,Données!$J:$R,3,0)+VLOOKUP($P92,Données!$J:$R,4,0)+VLOOKUP($P92,Données!$J:$R,5,0),"N/A")</f>
        <v>0</v>
      </c>
      <c r="W92" s="38">
        <f>IFERROR(L92+VLOOKUP($P92,Données!$J:$R,2,0)+VLOOKUP($P92,Données!$J:$R,3,0)+VLOOKUP($P92,Données!$J:$R,4,0)+VLOOKUP($P92,Données!$J:$R,5,0)+VLOOKUP($P92,Données!$J:$R,6,0),"N/A")</f>
        <v>0</v>
      </c>
      <c r="X92" s="38">
        <f>IFERROR(L92+VLOOKUP($P92,Données!$J:$R,2,0)+VLOOKUP($P92,Données!$J:$R,3,0)+VLOOKUP($P92,Données!$J:$R,4,0)+VLOOKUP($P92,Données!$J:$R,5,0)+VLOOKUP($P92,Données!$J:$R,6,0)+VLOOKUP($P92,Données!$J:$R,7,0),"N/A")</f>
        <v>0</v>
      </c>
      <c r="Y92" s="38">
        <f>IFERROR(L92+VLOOKUP($P92,Données!$J:$R,2,0)+VLOOKUP($P92,Données!$J:$R,3,0)+VLOOKUP($P92,Données!$J:$R,4,0)+VLOOKUP($P92,Données!$J:$R,5,0)+VLOOKUP($P92,Données!$J:$R,6,0)+VLOOKUP($P92,Données!$J:$R,7,0)+VLOOKUP($P92,Données!$J:$R,8,0),"N/A")</f>
        <v>0</v>
      </c>
      <c r="Z92" s="38">
        <f>IFERROR(L92+VLOOKUP($P92,Données!$J:$R,2,0)+VLOOKUP($P92,Données!$J:$R,3,0)+VLOOKUP($P92,Données!$J:$R,4,0)+VLOOKUP($P92,Données!$J:$R,5,0)+VLOOKUP($P92,Données!$J:$R,6,0)+VLOOKUP($P92,Données!$J:$R,7,0)+VLOOKUP($P92,Données!$J:$R,8,0)+VLOOKUP($P92,Données!$J:$R,9,0),"N/A")</f>
        <v>0</v>
      </c>
    </row>
    <row r="93" spans="1:26" x14ac:dyDescent="0.3">
      <c r="A93" s="45" t="str">
        <f t="shared" si="8"/>
        <v>EDI</v>
      </c>
      <c r="B93" s="45" t="str">
        <f t="shared" si="5"/>
        <v>24SANxxxx</v>
      </c>
      <c r="C93" s="45"/>
      <c r="D93" s="46"/>
      <c r="E93" s="65"/>
      <c r="F93" s="65"/>
      <c r="G93" s="45"/>
      <c r="H93" s="47"/>
      <c r="I93" s="47"/>
      <c r="J93" s="47"/>
      <c r="K93" s="66"/>
      <c r="L93" s="53"/>
      <c r="M93" s="53"/>
      <c r="N93" s="47"/>
      <c r="O93" s="67">
        <f t="shared" si="9"/>
        <v>0</v>
      </c>
      <c r="P93" s="54" t="s">
        <v>9</v>
      </c>
      <c r="Q93" s="67">
        <f t="shared" si="10"/>
        <v>0</v>
      </c>
      <c r="R93" s="68">
        <f t="shared" si="11"/>
        <v>0</v>
      </c>
      <c r="S93" s="38">
        <f>IFERROR(L93+VLOOKUP($P93,Données!$J:$R,2,0),"N/A")</f>
        <v>0</v>
      </c>
      <c r="T93" s="38">
        <f>IFERROR(L93+VLOOKUP($P93,Données!$J:$R,2,0)+VLOOKUP($P93,Données!$J:$R,3,0),"N/A")</f>
        <v>0</v>
      </c>
      <c r="U93" s="38">
        <f>IFERROR(L93+VLOOKUP($P93,Données!$J:$R,2,0)+VLOOKUP($P93,Données!$J:$R,3,0)+VLOOKUP($P93,Données!$J:$R,4,0),"N/A")</f>
        <v>0</v>
      </c>
      <c r="V93" s="38">
        <f>IFERROR(L93+VLOOKUP($P93,Données!$J:$R,2,0)+VLOOKUP($P93,Données!$J:$R,3,0)+VLOOKUP($P93,Données!$J:$R,4,0)+VLOOKUP($P93,Données!$J:$R,5,0),"N/A")</f>
        <v>0</v>
      </c>
      <c r="W93" s="38">
        <f>IFERROR(L93+VLOOKUP($P93,Données!$J:$R,2,0)+VLOOKUP($P93,Données!$J:$R,3,0)+VLOOKUP($P93,Données!$J:$R,4,0)+VLOOKUP($P93,Données!$J:$R,5,0)+VLOOKUP($P93,Données!$J:$R,6,0),"N/A")</f>
        <v>0</v>
      </c>
      <c r="X93" s="38">
        <f>IFERROR(L93+VLOOKUP($P93,Données!$J:$R,2,0)+VLOOKUP($P93,Données!$J:$R,3,0)+VLOOKUP($P93,Données!$J:$R,4,0)+VLOOKUP($P93,Données!$J:$R,5,0)+VLOOKUP($P93,Données!$J:$R,6,0)+VLOOKUP($P93,Données!$J:$R,7,0),"N/A")</f>
        <v>0</v>
      </c>
      <c r="Y93" s="38">
        <f>IFERROR(L93+VLOOKUP($P93,Données!$J:$R,2,0)+VLOOKUP($P93,Données!$J:$R,3,0)+VLOOKUP($P93,Données!$J:$R,4,0)+VLOOKUP($P93,Données!$J:$R,5,0)+VLOOKUP($P93,Données!$J:$R,6,0)+VLOOKUP($P93,Données!$J:$R,7,0)+VLOOKUP($P93,Données!$J:$R,8,0),"N/A")</f>
        <v>0</v>
      </c>
      <c r="Z93" s="38">
        <f>IFERROR(L93+VLOOKUP($P93,Données!$J:$R,2,0)+VLOOKUP($P93,Données!$J:$R,3,0)+VLOOKUP($P93,Données!$J:$R,4,0)+VLOOKUP($P93,Données!$J:$R,5,0)+VLOOKUP($P93,Données!$J:$R,6,0)+VLOOKUP($P93,Données!$J:$R,7,0)+VLOOKUP($P93,Données!$J:$R,8,0)+VLOOKUP($P93,Données!$J:$R,9,0),"N/A")</f>
        <v>0</v>
      </c>
    </row>
    <row r="94" spans="1:26" x14ac:dyDescent="0.3">
      <c r="A94" s="45" t="str">
        <f t="shared" si="8"/>
        <v>EDI</v>
      </c>
      <c r="B94" s="45" t="str">
        <f t="shared" si="5"/>
        <v>24SANxxxx</v>
      </c>
      <c r="C94" s="45"/>
      <c r="D94" s="46"/>
      <c r="E94" s="65"/>
      <c r="F94" s="65"/>
      <c r="G94" s="45"/>
      <c r="H94" s="47"/>
      <c r="I94" s="47"/>
      <c r="J94" s="47"/>
      <c r="K94" s="66"/>
      <c r="L94" s="53"/>
      <c r="M94" s="53"/>
      <c r="N94" s="47"/>
      <c r="O94" s="67">
        <f t="shared" si="9"/>
        <v>0</v>
      </c>
      <c r="P94" s="54" t="s">
        <v>9</v>
      </c>
      <c r="Q94" s="67">
        <f t="shared" si="10"/>
        <v>0</v>
      </c>
      <c r="R94" s="68">
        <f t="shared" si="11"/>
        <v>0</v>
      </c>
      <c r="S94" s="38">
        <f>IFERROR(L94+VLOOKUP($P94,Données!$J:$R,2,0),"N/A")</f>
        <v>0</v>
      </c>
      <c r="T94" s="38">
        <f>IFERROR(L94+VLOOKUP($P94,Données!$J:$R,2,0)+VLOOKUP($P94,Données!$J:$R,3,0),"N/A")</f>
        <v>0</v>
      </c>
      <c r="U94" s="38">
        <f>IFERROR(L94+VLOOKUP($P94,Données!$J:$R,2,0)+VLOOKUP($P94,Données!$J:$R,3,0)+VLOOKUP($P94,Données!$J:$R,4,0),"N/A")</f>
        <v>0</v>
      </c>
      <c r="V94" s="38">
        <f>IFERROR(L94+VLOOKUP($P94,Données!$J:$R,2,0)+VLOOKUP($P94,Données!$J:$R,3,0)+VLOOKUP($P94,Données!$J:$R,4,0)+VLOOKUP($P94,Données!$J:$R,5,0),"N/A")</f>
        <v>0</v>
      </c>
      <c r="W94" s="38">
        <f>IFERROR(L94+VLOOKUP($P94,Données!$J:$R,2,0)+VLOOKUP($P94,Données!$J:$R,3,0)+VLOOKUP($P94,Données!$J:$R,4,0)+VLOOKUP($P94,Données!$J:$R,5,0)+VLOOKUP($P94,Données!$J:$R,6,0),"N/A")</f>
        <v>0</v>
      </c>
      <c r="X94" s="38">
        <f>IFERROR(L94+VLOOKUP($P94,Données!$J:$R,2,0)+VLOOKUP($P94,Données!$J:$R,3,0)+VLOOKUP($P94,Données!$J:$R,4,0)+VLOOKUP($P94,Données!$J:$R,5,0)+VLOOKUP($P94,Données!$J:$R,6,0)+VLOOKUP($P94,Données!$J:$R,7,0),"N/A")</f>
        <v>0</v>
      </c>
      <c r="Y94" s="38">
        <f>IFERROR(L94+VLOOKUP($P94,Données!$J:$R,2,0)+VLOOKUP($P94,Données!$J:$R,3,0)+VLOOKUP($P94,Données!$J:$R,4,0)+VLOOKUP($P94,Données!$J:$R,5,0)+VLOOKUP($P94,Données!$J:$R,6,0)+VLOOKUP($P94,Données!$J:$R,7,0)+VLOOKUP($P94,Données!$J:$R,8,0),"N/A")</f>
        <v>0</v>
      </c>
      <c r="Z94" s="38">
        <f>IFERROR(L94+VLOOKUP($P94,Données!$J:$R,2,0)+VLOOKUP($P94,Données!$J:$R,3,0)+VLOOKUP($P94,Données!$J:$R,4,0)+VLOOKUP($P94,Données!$J:$R,5,0)+VLOOKUP($P94,Données!$J:$R,6,0)+VLOOKUP($P94,Données!$J:$R,7,0)+VLOOKUP($P94,Données!$J:$R,8,0)+VLOOKUP($P94,Données!$J:$R,9,0),"N/A")</f>
        <v>0</v>
      </c>
    </row>
    <row r="95" spans="1:26" x14ac:dyDescent="0.3">
      <c r="A95" s="45" t="str">
        <f t="shared" si="8"/>
        <v>EDI</v>
      </c>
      <c r="B95" s="45" t="str">
        <f t="shared" si="5"/>
        <v>24SANxxxx</v>
      </c>
      <c r="C95" s="45"/>
      <c r="D95" s="46"/>
      <c r="E95" s="65"/>
      <c r="F95" s="65"/>
      <c r="G95" s="45"/>
      <c r="H95" s="47"/>
      <c r="I95" s="47"/>
      <c r="J95" s="47"/>
      <c r="K95" s="66"/>
      <c r="L95" s="53"/>
      <c r="M95" s="53"/>
      <c r="N95" s="47"/>
      <c r="O95" s="67">
        <f t="shared" si="9"/>
        <v>0</v>
      </c>
      <c r="P95" s="54" t="s">
        <v>9</v>
      </c>
      <c r="Q95" s="67">
        <f t="shared" si="10"/>
        <v>0</v>
      </c>
      <c r="R95" s="68">
        <f t="shared" si="11"/>
        <v>0</v>
      </c>
      <c r="S95" s="38">
        <f>IFERROR(L95+VLOOKUP($P95,Données!$J:$R,2,0),"N/A")</f>
        <v>0</v>
      </c>
      <c r="T95" s="38">
        <f>IFERROR(L95+VLOOKUP($P95,Données!$J:$R,2,0)+VLOOKUP($P95,Données!$J:$R,3,0),"N/A")</f>
        <v>0</v>
      </c>
      <c r="U95" s="38">
        <f>IFERROR(L95+VLOOKUP($P95,Données!$J:$R,2,0)+VLOOKUP($P95,Données!$J:$R,3,0)+VLOOKUP($P95,Données!$J:$R,4,0),"N/A")</f>
        <v>0</v>
      </c>
      <c r="V95" s="38">
        <f>IFERROR(L95+VLOOKUP($P95,Données!$J:$R,2,0)+VLOOKUP($P95,Données!$J:$R,3,0)+VLOOKUP($P95,Données!$J:$R,4,0)+VLOOKUP($P95,Données!$J:$R,5,0),"N/A")</f>
        <v>0</v>
      </c>
      <c r="W95" s="38">
        <f>IFERROR(L95+VLOOKUP($P95,Données!$J:$R,2,0)+VLOOKUP($P95,Données!$J:$R,3,0)+VLOOKUP($P95,Données!$J:$R,4,0)+VLOOKUP($P95,Données!$J:$R,5,0)+VLOOKUP($P95,Données!$J:$R,6,0),"N/A")</f>
        <v>0</v>
      </c>
      <c r="X95" s="38">
        <f>IFERROR(L95+VLOOKUP($P95,Données!$J:$R,2,0)+VLOOKUP($P95,Données!$J:$R,3,0)+VLOOKUP($P95,Données!$J:$R,4,0)+VLOOKUP($P95,Données!$J:$R,5,0)+VLOOKUP($P95,Données!$J:$R,6,0)+VLOOKUP($P95,Données!$J:$R,7,0),"N/A")</f>
        <v>0</v>
      </c>
      <c r="Y95" s="38">
        <f>IFERROR(L95+VLOOKUP($P95,Données!$J:$R,2,0)+VLOOKUP($P95,Données!$J:$R,3,0)+VLOOKUP($P95,Données!$J:$R,4,0)+VLOOKUP($P95,Données!$J:$R,5,0)+VLOOKUP($P95,Données!$J:$R,6,0)+VLOOKUP($P95,Données!$J:$R,7,0)+VLOOKUP($P95,Données!$J:$R,8,0),"N/A")</f>
        <v>0</v>
      </c>
      <c r="Z95" s="38">
        <f>IFERROR(L95+VLOOKUP($P95,Données!$J:$R,2,0)+VLOOKUP($P95,Données!$J:$R,3,0)+VLOOKUP($P95,Données!$J:$R,4,0)+VLOOKUP($P95,Données!$J:$R,5,0)+VLOOKUP($P95,Données!$J:$R,6,0)+VLOOKUP($P95,Données!$J:$R,7,0)+VLOOKUP($P95,Données!$J:$R,8,0)+VLOOKUP($P95,Données!$J:$R,9,0),"N/A")</f>
        <v>0</v>
      </c>
    </row>
    <row r="96" spans="1:26" x14ac:dyDescent="0.3">
      <c r="A96" s="45" t="str">
        <f t="shared" si="8"/>
        <v>EDI</v>
      </c>
      <c r="B96" s="45" t="str">
        <f t="shared" si="5"/>
        <v>24SANxxxx</v>
      </c>
      <c r="C96" s="45"/>
      <c r="D96" s="46"/>
      <c r="E96" s="65"/>
      <c r="F96" s="65"/>
      <c r="G96" s="45"/>
      <c r="H96" s="47"/>
      <c r="I96" s="47"/>
      <c r="J96" s="47"/>
      <c r="K96" s="66"/>
      <c r="L96" s="53"/>
      <c r="M96" s="53"/>
      <c r="N96" s="47"/>
      <c r="O96" s="67">
        <f t="shared" si="9"/>
        <v>0</v>
      </c>
      <c r="P96" s="54" t="s">
        <v>9</v>
      </c>
      <c r="Q96" s="67">
        <f t="shared" si="10"/>
        <v>0</v>
      </c>
      <c r="R96" s="68">
        <f t="shared" si="11"/>
        <v>0</v>
      </c>
      <c r="S96" s="38">
        <f>IFERROR(L96+VLOOKUP($P96,Données!$J:$R,2,0),"N/A")</f>
        <v>0</v>
      </c>
      <c r="T96" s="38">
        <f>IFERROR(L96+VLOOKUP($P96,Données!$J:$R,2,0)+VLOOKUP($P96,Données!$J:$R,3,0),"N/A")</f>
        <v>0</v>
      </c>
      <c r="U96" s="38">
        <f>IFERROR(L96+VLOOKUP($P96,Données!$J:$R,2,0)+VLOOKUP($P96,Données!$J:$R,3,0)+VLOOKUP($P96,Données!$J:$R,4,0),"N/A")</f>
        <v>0</v>
      </c>
      <c r="V96" s="38">
        <f>IFERROR(L96+VLOOKUP($P96,Données!$J:$R,2,0)+VLOOKUP($P96,Données!$J:$R,3,0)+VLOOKUP($P96,Données!$J:$R,4,0)+VLOOKUP($P96,Données!$J:$R,5,0),"N/A")</f>
        <v>0</v>
      </c>
      <c r="W96" s="38">
        <f>IFERROR(L96+VLOOKUP($P96,Données!$J:$R,2,0)+VLOOKUP($P96,Données!$J:$R,3,0)+VLOOKUP($P96,Données!$J:$R,4,0)+VLOOKUP($P96,Données!$J:$R,5,0)+VLOOKUP($P96,Données!$J:$R,6,0),"N/A")</f>
        <v>0</v>
      </c>
      <c r="X96" s="38">
        <f>IFERROR(L96+VLOOKUP($P96,Données!$J:$R,2,0)+VLOOKUP($P96,Données!$J:$R,3,0)+VLOOKUP($P96,Données!$J:$R,4,0)+VLOOKUP($P96,Données!$J:$R,5,0)+VLOOKUP($P96,Données!$J:$R,6,0)+VLOOKUP($P96,Données!$J:$R,7,0),"N/A")</f>
        <v>0</v>
      </c>
      <c r="Y96" s="38">
        <f>IFERROR(L96+VLOOKUP($P96,Données!$J:$R,2,0)+VLOOKUP($P96,Données!$J:$R,3,0)+VLOOKUP($P96,Données!$J:$R,4,0)+VLOOKUP($P96,Données!$J:$R,5,0)+VLOOKUP($P96,Données!$J:$R,6,0)+VLOOKUP($P96,Données!$J:$R,7,0)+VLOOKUP($P96,Données!$J:$R,8,0),"N/A")</f>
        <v>0</v>
      </c>
      <c r="Z96" s="38">
        <f>IFERROR(L96+VLOOKUP($P96,Données!$J:$R,2,0)+VLOOKUP($P96,Données!$J:$R,3,0)+VLOOKUP($P96,Données!$J:$R,4,0)+VLOOKUP($P96,Données!$J:$R,5,0)+VLOOKUP($P96,Données!$J:$R,6,0)+VLOOKUP($P96,Données!$J:$R,7,0)+VLOOKUP($P96,Données!$J:$R,8,0)+VLOOKUP($P96,Données!$J:$R,9,0),"N/A")</f>
        <v>0</v>
      </c>
    </row>
    <row r="97" spans="1:26" x14ac:dyDescent="0.3">
      <c r="A97" s="45" t="str">
        <f t="shared" si="8"/>
        <v>EDI</v>
      </c>
      <c r="B97" s="45" t="str">
        <f t="shared" si="5"/>
        <v>24SANxxxx</v>
      </c>
      <c r="C97" s="45"/>
      <c r="D97" s="46"/>
      <c r="E97" s="65"/>
      <c r="F97" s="65"/>
      <c r="G97" s="45"/>
      <c r="H97" s="47"/>
      <c r="I97" s="47"/>
      <c r="J97" s="47"/>
      <c r="K97" s="66"/>
      <c r="L97" s="53"/>
      <c r="M97" s="53"/>
      <c r="N97" s="47"/>
      <c r="O97" s="67">
        <f t="shared" si="9"/>
        <v>0</v>
      </c>
      <c r="P97" s="54" t="s">
        <v>9</v>
      </c>
      <c r="Q97" s="67">
        <f t="shared" si="10"/>
        <v>0</v>
      </c>
      <c r="R97" s="68">
        <f t="shared" si="11"/>
        <v>0</v>
      </c>
      <c r="S97" s="38">
        <f>IFERROR(L97+VLOOKUP($P97,Données!$J:$R,2,0),"N/A")</f>
        <v>0</v>
      </c>
      <c r="T97" s="38">
        <f>IFERROR(L97+VLOOKUP($P97,Données!$J:$R,2,0)+VLOOKUP($P97,Données!$J:$R,3,0),"N/A")</f>
        <v>0</v>
      </c>
      <c r="U97" s="38">
        <f>IFERROR(L97+VLOOKUP($P97,Données!$J:$R,2,0)+VLOOKUP($P97,Données!$J:$R,3,0)+VLOOKUP($P97,Données!$J:$R,4,0),"N/A")</f>
        <v>0</v>
      </c>
      <c r="V97" s="38">
        <f>IFERROR(L97+VLOOKUP($P97,Données!$J:$R,2,0)+VLOOKUP($P97,Données!$J:$R,3,0)+VLOOKUP($P97,Données!$J:$R,4,0)+VLOOKUP($P97,Données!$J:$R,5,0),"N/A")</f>
        <v>0</v>
      </c>
      <c r="W97" s="38">
        <f>IFERROR(L97+VLOOKUP($P97,Données!$J:$R,2,0)+VLOOKUP($P97,Données!$J:$R,3,0)+VLOOKUP($P97,Données!$J:$R,4,0)+VLOOKUP($P97,Données!$J:$R,5,0)+VLOOKUP($P97,Données!$J:$R,6,0),"N/A")</f>
        <v>0</v>
      </c>
      <c r="X97" s="38">
        <f>IFERROR(L97+VLOOKUP($P97,Données!$J:$R,2,0)+VLOOKUP($P97,Données!$J:$R,3,0)+VLOOKUP($P97,Données!$J:$R,4,0)+VLOOKUP($P97,Données!$J:$R,5,0)+VLOOKUP($P97,Données!$J:$R,6,0)+VLOOKUP($P97,Données!$J:$R,7,0),"N/A")</f>
        <v>0</v>
      </c>
      <c r="Y97" s="38">
        <f>IFERROR(L97+VLOOKUP($P97,Données!$J:$R,2,0)+VLOOKUP($P97,Données!$J:$R,3,0)+VLOOKUP($P97,Données!$J:$R,4,0)+VLOOKUP($P97,Données!$J:$R,5,0)+VLOOKUP($P97,Données!$J:$R,6,0)+VLOOKUP($P97,Données!$J:$R,7,0)+VLOOKUP($P97,Données!$J:$R,8,0),"N/A")</f>
        <v>0</v>
      </c>
      <c r="Z97" s="38">
        <f>IFERROR(L97+VLOOKUP($P97,Données!$J:$R,2,0)+VLOOKUP($P97,Données!$J:$R,3,0)+VLOOKUP($P97,Données!$J:$R,4,0)+VLOOKUP($P97,Données!$J:$R,5,0)+VLOOKUP($P97,Données!$J:$R,6,0)+VLOOKUP($P97,Données!$J:$R,7,0)+VLOOKUP($P97,Données!$J:$R,8,0)+VLOOKUP($P97,Données!$J:$R,9,0),"N/A")</f>
        <v>0</v>
      </c>
    </row>
    <row r="98" spans="1:26" x14ac:dyDescent="0.3">
      <c r="A98" s="45" t="str">
        <f t="shared" si="8"/>
        <v>EDI</v>
      </c>
      <c r="B98" s="45" t="str">
        <f t="shared" si="5"/>
        <v>24SANxxxx</v>
      </c>
      <c r="C98" s="45"/>
      <c r="D98" s="46"/>
      <c r="E98" s="65"/>
      <c r="F98" s="65"/>
      <c r="G98" s="45"/>
      <c r="H98" s="47"/>
      <c r="I98" s="47"/>
      <c r="J98" s="47"/>
      <c r="K98" s="66"/>
      <c r="L98" s="53"/>
      <c r="M98" s="53"/>
      <c r="N98" s="47"/>
      <c r="O98" s="67">
        <f t="shared" si="9"/>
        <v>0</v>
      </c>
      <c r="P98" s="54" t="s">
        <v>9</v>
      </c>
      <c r="Q98" s="67">
        <f t="shared" si="10"/>
        <v>0</v>
      </c>
      <c r="R98" s="68">
        <f t="shared" si="11"/>
        <v>0</v>
      </c>
      <c r="S98" s="38">
        <f>IFERROR(L98+VLOOKUP($P98,Données!$J:$R,2,0),"N/A")</f>
        <v>0</v>
      </c>
      <c r="T98" s="38">
        <f>IFERROR(L98+VLOOKUP($P98,Données!$J:$R,2,0)+VLOOKUP($P98,Données!$J:$R,3,0),"N/A")</f>
        <v>0</v>
      </c>
      <c r="U98" s="38">
        <f>IFERROR(L98+VLOOKUP($P98,Données!$J:$R,2,0)+VLOOKUP($P98,Données!$J:$R,3,0)+VLOOKUP($P98,Données!$J:$R,4,0),"N/A")</f>
        <v>0</v>
      </c>
      <c r="V98" s="38">
        <f>IFERROR(L98+VLOOKUP($P98,Données!$J:$R,2,0)+VLOOKUP($P98,Données!$J:$R,3,0)+VLOOKUP($P98,Données!$J:$R,4,0)+VLOOKUP($P98,Données!$J:$R,5,0),"N/A")</f>
        <v>0</v>
      </c>
      <c r="W98" s="38">
        <f>IFERROR(L98+VLOOKUP($P98,Données!$J:$R,2,0)+VLOOKUP($P98,Données!$J:$R,3,0)+VLOOKUP($P98,Données!$J:$R,4,0)+VLOOKUP($P98,Données!$J:$R,5,0)+VLOOKUP($P98,Données!$J:$R,6,0),"N/A")</f>
        <v>0</v>
      </c>
      <c r="X98" s="38">
        <f>IFERROR(L98+VLOOKUP($P98,Données!$J:$R,2,0)+VLOOKUP($P98,Données!$J:$R,3,0)+VLOOKUP($P98,Données!$J:$R,4,0)+VLOOKUP($P98,Données!$J:$R,5,0)+VLOOKUP($P98,Données!$J:$R,6,0)+VLOOKUP($P98,Données!$J:$R,7,0),"N/A")</f>
        <v>0</v>
      </c>
      <c r="Y98" s="38">
        <f>IFERROR(L98+VLOOKUP($P98,Données!$J:$R,2,0)+VLOOKUP($P98,Données!$J:$R,3,0)+VLOOKUP($P98,Données!$J:$R,4,0)+VLOOKUP($P98,Données!$J:$R,5,0)+VLOOKUP($P98,Données!$J:$R,6,0)+VLOOKUP($P98,Données!$J:$R,7,0)+VLOOKUP($P98,Données!$J:$R,8,0),"N/A")</f>
        <v>0</v>
      </c>
      <c r="Z98" s="38">
        <f>IFERROR(L98+VLOOKUP($P98,Données!$J:$R,2,0)+VLOOKUP($P98,Données!$J:$R,3,0)+VLOOKUP($P98,Données!$J:$R,4,0)+VLOOKUP($P98,Données!$J:$R,5,0)+VLOOKUP($P98,Données!$J:$R,6,0)+VLOOKUP($P98,Données!$J:$R,7,0)+VLOOKUP($P98,Données!$J:$R,8,0)+VLOOKUP($P98,Données!$J:$R,9,0),"N/A")</f>
        <v>0</v>
      </c>
    </row>
    <row r="99" spans="1:26" x14ac:dyDescent="0.3">
      <c r="A99" s="45" t="str">
        <f t="shared" si="8"/>
        <v>EDI</v>
      </c>
      <c r="B99" s="45" t="str">
        <f t="shared" si="5"/>
        <v>24SANxxxx</v>
      </c>
      <c r="C99" s="45"/>
      <c r="D99" s="46"/>
      <c r="E99" s="65"/>
      <c r="F99" s="65"/>
      <c r="G99" s="45"/>
      <c r="H99" s="47"/>
      <c r="I99" s="47"/>
      <c r="J99" s="47"/>
      <c r="K99" s="66"/>
      <c r="L99" s="53"/>
      <c r="M99" s="53"/>
      <c r="N99" s="47"/>
      <c r="O99" s="67">
        <f t="shared" si="9"/>
        <v>0</v>
      </c>
      <c r="P99" s="54" t="s">
        <v>9</v>
      </c>
      <c r="Q99" s="67">
        <f t="shared" si="10"/>
        <v>0</v>
      </c>
      <c r="R99" s="68">
        <f t="shared" si="11"/>
        <v>0</v>
      </c>
      <c r="S99" s="38">
        <f>IFERROR(L99+VLOOKUP($P99,Données!$J:$R,2,0),"N/A")</f>
        <v>0</v>
      </c>
      <c r="T99" s="38">
        <f>IFERROR(L99+VLOOKUP($P99,Données!$J:$R,2,0)+VLOOKUP($P99,Données!$J:$R,3,0),"N/A")</f>
        <v>0</v>
      </c>
      <c r="U99" s="38">
        <f>IFERROR(L99+VLOOKUP($P99,Données!$J:$R,2,0)+VLOOKUP($P99,Données!$J:$R,3,0)+VLOOKUP($P99,Données!$J:$R,4,0),"N/A")</f>
        <v>0</v>
      </c>
      <c r="V99" s="38">
        <f>IFERROR(L99+VLOOKUP($P99,Données!$J:$R,2,0)+VLOOKUP($P99,Données!$J:$R,3,0)+VLOOKUP($P99,Données!$J:$R,4,0)+VLOOKUP($P99,Données!$J:$R,5,0),"N/A")</f>
        <v>0</v>
      </c>
      <c r="W99" s="38">
        <f>IFERROR(L99+VLOOKUP($P99,Données!$J:$R,2,0)+VLOOKUP($P99,Données!$J:$R,3,0)+VLOOKUP($P99,Données!$J:$R,4,0)+VLOOKUP($P99,Données!$J:$R,5,0)+VLOOKUP($P99,Données!$J:$R,6,0),"N/A")</f>
        <v>0</v>
      </c>
      <c r="X99" s="38">
        <f>IFERROR(L99+VLOOKUP($P99,Données!$J:$R,2,0)+VLOOKUP($P99,Données!$J:$R,3,0)+VLOOKUP($P99,Données!$J:$R,4,0)+VLOOKUP($P99,Données!$J:$R,5,0)+VLOOKUP($P99,Données!$J:$R,6,0)+VLOOKUP($P99,Données!$J:$R,7,0),"N/A")</f>
        <v>0</v>
      </c>
      <c r="Y99" s="38">
        <f>IFERROR(L99+VLOOKUP($P99,Données!$J:$R,2,0)+VLOOKUP($P99,Données!$J:$R,3,0)+VLOOKUP($P99,Données!$J:$R,4,0)+VLOOKUP($P99,Données!$J:$R,5,0)+VLOOKUP($P99,Données!$J:$R,6,0)+VLOOKUP($P99,Données!$J:$R,7,0)+VLOOKUP($P99,Données!$J:$R,8,0),"N/A")</f>
        <v>0</v>
      </c>
      <c r="Z99" s="38">
        <f>IFERROR(L99+VLOOKUP($P99,Données!$J:$R,2,0)+VLOOKUP($P99,Données!$J:$R,3,0)+VLOOKUP($P99,Données!$J:$R,4,0)+VLOOKUP($P99,Données!$J:$R,5,0)+VLOOKUP($P99,Données!$J:$R,6,0)+VLOOKUP($P99,Données!$J:$R,7,0)+VLOOKUP($P99,Données!$J:$R,8,0)+VLOOKUP($P99,Données!$J:$R,9,0),"N/A")</f>
        <v>0</v>
      </c>
    </row>
    <row r="100" spans="1:26" x14ac:dyDescent="0.3">
      <c r="A100" s="45" t="str">
        <f t="shared" si="8"/>
        <v>EDI</v>
      </c>
      <c r="B100" s="45" t="str">
        <f t="shared" si="5"/>
        <v>24SANxxxx</v>
      </c>
      <c r="C100" s="45"/>
      <c r="D100" s="46"/>
      <c r="E100" s="65"/>
      <c r="F100" s="65"/>
      <c r="G100" s="45"/>
      <c r="H100" s="47"/>
      <c r="I100" s="47"/>
      <c r="J100" s="47"/>
      <c r="K100" s="66"/>
      <c r="L100" s="53"/>
      <c r="M100" s="53"/>
      <c r="N100" s="47"/>
      <c r="O100" s="67">
        <f t="shared" si="9"/>
        <v>0</v>
      </c>
      <c r="P100" s="54" t="s">
        <v>9</v>
      </c>
      <c r="Q100" s="67">
        <f t="shared" si="10"/>
        <v>0</v>
      </c>
      <c r="R100" s="68">
        <f t="shared" si="11"/>
        <v>0</v>
      </c>
      <c r="S100" s="38">
        <f>IFERROR(L100+VLOOKUP($P100,Données!$J:$R,2,0),"N/A")</f>
        <v>0</v>
      </c>
      <c r="T100" s="38">
        <f>IFERROR(L100+VLOOKUP($P100,Données!$J:$R,2,0)+VLOOKUP($P100,Données!$J:$R,3,0),"N/A")</f>
        <v>0</v>
      </c>
      <c r="U100" s="38">
        <f>IFERROR(L100+VLOOKUP($P100,Données!$J:$R,2,0)+VLOOKUP($P100,Données!$J:$R,3,0)+VLOOKUP($P100,Données!$J:$R,4,0),"N/A")</f>
        <v>0</v>
      </c>
      <c r="V100" s="38">
        <f>IFERROR(L100+VLOOKUP($P100,Données!$J:$R,2,0)+VLOOKUP($P100,Données!$J:$R,3,0)+VLOOKUP($P100,Données!$J:$R,4,0)+VLOOKUP($P100,Données!$J:$R,5,0),"N/A")</f>
        <v>0</v>
      </c>
      <c r="W100" s="38">
        <f>IFERROR(L100+VLOOKUP($P100,Données!$J:$R,2,0)+VLOOKUP($P100,Données!$J:$R,3,0)+VLOOKUP($P100,Données!$J:$R,4,0)+VLOOKUP($P100,Données!$J:$R,5,0)+VLOOKUP($P100,Données!$J:$R,6,0),"N/A")</f>
        <v>0</v>
      </c>
      <c r="X100" s="38">
        <f>IFERROR(L100+VLOOKUP($P100,Données!$J:$R,2,0)+VLOOKUP($P100,Données!$J:$R,3,0)+VLOOKUP($P100,Données!$J:$R,4,0)+VLOOKUP($P100,Données!$J:$R,5,0)+VLOOKUP($P100,Données!$J:$R,6,0)+VLOOKUP($P100,Données!$J:$R,7,0),"N/A")</f>
        <v>0</v>
      </c>
      <c r="Y100" s="38">
        <f>IFERROR(L100+VLOOKUP($P100,Données!$J:$R,2,0)+VLOOKUP($P100,Données!$J:$R,3,0)+VLOOKUP($P100,Données!$J:$R,4,0)+VLOOKUP($P100,Données!$J:$R,5,0)+VLOOKUP($P100,Données!$J:$R,6,0)+VLOOKUP($P100,Données!$J:$R,7,0)+VLOOKUP($P100,Données!$J:$R,8,0),"N/A")</f>
        <v>0</v>
      </c>
      <c r="Z100" s="38">
        <f>IFERROR(L100+VLOOKUP($P100,Données!$J:$R,2,0)+VLOOKUP($P100,Données!$J:$R,3,0)+VLOOKUP($P100,Données!$J:$R,4,0)+VLOOKUP($P100,Données!$J:$R,5,0)+VLOOKUP($P100,Données!$J:$R,6,0)+VLOOKUP($P100,Données!$J:$R,7,0)+VLOOKUP($P100,Données!$J:$R,8,0)+VLOOKUP($P100,Données!$J:$R,9,0),"N/A")</f>
        <v>0</v>
      </c>
    </row>
    <row r="101" spans="1:26" x14ac:dyDescent="0.3">
      <c r="A101" s="45" t="str">
        <f t="shared" si="8"/>
        <v>EDI</v>
      </c>
      <c r="B101" s="45" t="str">
        <f t="shared" si="5"/>
        <v>24SANxxxx</v>
      </c>
      <c r="C101" s="45"/>
      <c r="D101" s="46"/>
      <c r="E101" s="65"/>
      <c r="F101" s="65"/>
      <c r="G101" s="45"/>
      <c r="H101" s="47"/>
      <c r="I101" s="47"/>
      <c r="J101" s="47"/>
      <c r="K101" s="66"/>
      <c r="L101" s="53"/>
      <c r="M101" s="53"/>
      <c r="N101" s="47"/>
      <c r="O101" s="67">
        <f t="shared" si="9"/>
        <v>0</v>
      </c>
      <c r="P101" s="54" t="s">
        <v>9</v>
      </c>
      <c r="Q101" s="67">
        <f t="shared" si="10"/>
        <v>0</v>
      </c>
      <c r="R101" s="68">
        <f t="shared" si="11"/>
        <v>0</v>
      </c>
      <c r="S101" s="38">
        <f>IFERROR(L101+VLOOKUP($P101,Données!$J:$R,2,0),"N/A")</f>
        <v>0</v>
      </c>
      <c r="T101" s="38">
        <f>IFERROR(L101+VLOOKUP($P101,Données!$J:$R,2,0)+VLOOKUP($P101,Données!$J:$R,3,0),"N/A")</f>
        <v>0</v>
      </c>
      <c r="U101" s="38">
        <f>IFERROR(L101+VLOOKUP($P101,Données!$J:$R,2,0)+VLOOKUP($P101,Données!$J:$R,3,0)+VLOOKUP($P101,Données!$J:$R,4,0),"N/A")</f>
        <v>0</v>
      </c>
      <c r="V101" s="38">
        <f>IFERROR(L101+VLOOKUP($P101,Données!$J:$R,2,0)+VLOOKUP($P101,Données!$J:$R,3,0)+VLOOKUP($P101,Données!$J:$R,4,0)+VLOOKUP($P101,Données!$J:$R,5,0),"N/A")</f>
        <v>0</v>
      </c>
      <c r="W101" s="38">
        <f>IFERROR(L101+VLOOKUP($P101,Données!$J:$R,2,0)+VLOOKUP($P101,Données!$J:$R,3,0)+VLOOKUP($P101,Données!$J:$R,4,0)+VLOOKUP($P101,Données!$J:$R,5,0)+VLOOKUP($P101,Données!$J:$R,6,0),"N/A")</f>
        <v>0</v>
      </c>
      <c r="X101" s="38">
        <f>IFERROR(L101+VLOOKUP($P101,Données!$J:$R,2,0)+VLOOKUP($P101,Données!$J:$R,3,0)+VLOOKUP($P101,Données!$J:$R,4,0)+VLOOKUP($P101,Données!$J:$R,5,0)+VLOOKUP($P101,Données!$J:$R,6,0)+VLOOKUP($P101,Données!$J:$R,7,0),"N/A")</f>
        <v>0</v>
      </c>
      <c r="Y101" s="38">
        <f>IFERROR(L101+VLOOKUP($P101,Données!$J:$R,2,0)+VLOOKUP($P101,Données!$J:$R,3,0)+VLOOKUP($P101,Données!$J:$R,4,0)+VLOOKUP($P101,Données!$J:$R,5,0)+VLOOKUP($P101,Données!$J:$R,6,0)+VLOOKUP($P101,Données!$J:$R,7,0)+VLOOKUP($P101,Données!$J:$R,8,0),"N/A")</f>
        <v>0</v>
      </c>
      <c r="Z101" s="38">
        <f>IFERROR(L101+VLOOKUP($P101,Données!$J:$R,2,0)+VLOOKUP($P101,Données!$J:$R,3,0)+VLOOKUP($P101,Données!$J:$R,4,0)+VLOOKUP($P101,Données!$J:$R,5,0)+VLOOKUP($P101,Données!$J:$R,6,0)+VLOOKUP($P101,Données!$J:$R,7,0)+VLOOKUP($P101,Données!$J:$R,8,0)+VLOOKUP($P101,Données!$J:$R,9,0),"N/A")</f>
        <v>0</v>
      </c>
    </row>
    <row r="102" spans="1:26" x14ac:dyDescent="0.3">
      <c r="A102" s="45" t="str">
        <f t="shared" si="8"/>
        <v>EDI</v>
      </c>
      <c r="B102" s="45" t="str">
        <f t="shared" si="5"/>
        <v>24SANxxxx</v>
      </c>
      <c r="C102" s="45"/>
      <c r="D102" s="46"/>
      <c r="E102" s="65"/>
      <c r="F102" s="65"/>
      <c r="G102" s="45"/>
      <c r="H102" s="47"/>
      <c r="I102" s="47"/>
      <c r="J102" s="47"/>
      <c r="K102" s="66"/>
      <c r="L102" s="53"/>
      <c r="M102" s="53"/>
      <c r="N102" s="47"/>
      <c r="O102" s="67">
        <f t="shared" si="9"/>
        <v>0</v>
      </c>
      <c r="P102" s="54" t="s">
        <v>9</v>
      </c>
      <c r="Q102" s="67">
        <f t="shared" si="10"/>
        <v>0</v>
      </c>
      <c r="R102" s="68">
        <f t="shared" si="11"/>
        <v>0</v>
      </c>
      <c r="S102" s="38">
        <f>IFERROR(L102+VLOOKUP($P102,Données!$J:$R,2,0),"N/A")</f>
        <v>0</v>
      </c>
      <c r="T102" s="38">
        <f>IFERROR(L102+VLOOKUP($P102,Données!$J:$R,2,0)+VLOOKUP($P102,Données!$J:$R,3,0),"N/A")</f>
        <v>0</v>
      </c>
      <c r="U102" s="38">
        <f>IFERROR(L102+VLOOKUP($P102,Données!$J:$R,2,0)+VLOOKUP($P102,Données!$J:$R,3,0)+VLOOKUP($P102,Données!$J:$R,4,0),"N/A")</f>
        <v>0</v>
      </c>
      <c r="V102" s="38">
        <f>IFERROR(L102+VLOOKUP($P102,Données!$J:$R,2,0)+VLOOKUP($P102,Données!$J:$R,3,0)+VLOOKUP($P102,Données!$J:$R,4,0)+VLOOKUP($P102,Données!$J:$R,5,0),"N/A")</f>
        <v>0</v>
      </c>
      <c r="W102" s="38">
        <f>IFERROR(L102+VLOOKUP($P102,Données!$J:$R,2,0)+VLOOKUP($P102,Données!$J:$R,3,0)+VLOOKUP($P102,Données!$J:$R,4,0)+VLOOKUP($P102,Données!$J:$R,5,0)+VLOOKUP($P102,Données!$J:$R,6,0),"N/A")</f>
        <v>0</v>
      </c>
      <c r="X102" s="38">
        <f>IFERROR(L102+VLOOKUP($P102,Données!$J:$R,2,0)+VLOOKUP($P102,Données!$J:$R,3,0)+VLOOKUP($P102,Données!$J:$R,4,0)+VLOOKUP($P102,Données!$J:$R,5,0)+VLOOKUP($P102,Données!$J:$R,6,0)+VLOOKUP($P102,Données!$J:$R,7,0),"N/A")</f>
        <v>0</v>
      </c>
      <c r="Y102" s="38">
        <f>IFERROR(L102+VLOOKUP($P102,Données!$J:$R,2,0)+VLOOKUP($P102,Données!$J:$R,3,0)+VLOOKUP($P102,Données!$J:$R,4,0)+VLOOKUP($P102,Données!$J:$R,5,0)+VLOOKUP($P102,Données!$J:$R,6,0)+VLOOKUP($P102,Données!$J:$R,7,0)+VLOOKUP($P102,Données!$J:$R,8,0),"N/A")</f>
        <v>0</v>
      </c>
      <c r="Z102" s="38">
        <f>IFERROR(L102+VLOOKUP($P102,Données!$J:$R,2,0)+VLOOKUP($P102,Données!$J:$R,3,0)+VLOOKUP($P102,Données!$J:$R,4,0)+VLOOKUP($P102,Données!$J:$R,5,0)+VLOOKUP($P102,Données!$J:$R,6,0)+VLOOKUP($P102,Données!$J:$R,7,0)+VLOOKUP($P102,Données!$J:$R,8,0)+VLOOKUP($P102,Données!$J:$R,9,0),"N/A")</f>
        <v>0</v>
      </c>
    </row>
    <row r="103" spans="1:26" x14ac:dyDescent="0.3">
      <c r="A103" s="45" t="str">
        <f t="shared" si="8"/>
        <v>EDI</v>
      </c>
      <c r="B103" s="45" t="str">
        <f t="shared" si="5"/>
        <v>24SANxxxx</v>
      </c>
      <c r="C103" s="45"/>
      <c r="D103" s="46"/>
      <c r="E103" s="65"/>
      <c r="F103" s="65"/>
      <c r="G103" s="45"/>
      <c r="H103" s="47"/>
      <c r="I103" s="47"/>
      <c r="J103" s="47"/>
      <c r="K103" s="66"/>
      <c r="L103" s="53"/>
      <c r="M103" s="53"/>
      <c r="N103" s="47"/>
      <c r="O103" s="67">
        <f t="shared" si="9"/>
        <v>0</v>
      </c>
      <c r="P103" s="54" t="s">
        <v>9</v>
      </c>
      <c r="Q103" s="67">
        <f t="shared" si="10"/>
        <v>0</v>
      </c>
      <c r="R103" s="68">
        <f t="shared" si="11"/>
        <v>0</v>
      </c>
      <c r="S103" s="38">
        <f>IFERROR(L103+VLOOKUP($P103,Données!$J:$R,2,0),"N/A")</f>
        <v>0</v>
      </c>
      <c r="T103" s="38">
        <f>IFERROR(L103+VLOOKUP($P103,Données!$J:$R,2,0)+VLOOKUP($P103,Données!$J:$R,3,0),"N/A")</f>
        <v>0</v>
      </c>
      <c r="U103" s="38">
        <f>IFERROR(L103+VLOOKUP($P103,Données!$J:$R,2,0)+VLOOKUP($P103,Données!$J:$R,3,0)+VLOOKUP($P103,Données!$J:$R,4,0),"N/A")</f>
        <v>0</v>
      </c>
      <c r="V103" s="38">
        <f>IFERROR(L103+VLOOKUP($P103,Données!$J:$R,2,0)+VLOOKUP($P103,Données!$J:$R,3,0)+VLOOKUP($P103,Données!$J:$R,4,0)+VLOOKUP($P103,Données!$J:$R,5,0),"N/A")</f>
        <v>0</v>
      </c>
      <c r="W103" s="38">
        <f>IFERROR(L103+VLOOKUP($P103,Données!$J:$R,2,0)+VLOOKUP($P103,Données!$J:$R,3,0)+VLOOKUP($P103,Données!$J:$R,4,0)+VLOOKUP($P103,Données!$J:$R,5,0)+VLOOKUP($P103,Données!$J:$R,6,0),"N/A")</f>
        <v>0</v>
      </c>
      <c r="X103" s="38">
        <f>IFERROR(L103+VLOOKUP($P103,Données!$J:$R,2,0)+VLOOKUP($P103,Données!$J:$R,3,0)+VLOOKUP($P103,Données!$J:$R,4,0)+VLOOKUP($P103,Données!$J:$R,5,0)+VLOOKUP($P103,Données!$J:$R,6,0)+VLOOKUP($P103,Données!$J:$R,7,0),"N/A")</f>
        <v>0</v>
      </c>
      <c r="Y103" s="38">
        <f>IFERROR(L103+VLOOKUP($P103,Données!$J:$R,2,0)+VLOOKUP($P103,Données!$J:$R,3,0)+VLOOKUP($P103,Données!$J:$R,4,0)+VLOOKUP($P103,Données!$J:$R,5,0)+VLOOKUP($P103,Données!$J:$R,6,0)+VLOOKUP($P103,Données!$J:$R,7,0)+VLOOKUP($P103,Données!$J:$R,8,0),"N/A")</f>
        <v>0</v>
      </c>
      <c r="Z103" s="38">
        <f>IFERROR(L103+VLOOKUP($P103,Données!$J:$R,2,0)+VLOOKUP($P103,Données!$J:$R,3,0)+VLOOKUP($P103,Données!$J:$R,4,0)+VLOOKUP($P103,Données!$J:$R,5,0)+VLOOKUP($P103,Données!$J:$R,6,0)+VLOOKUP($P103,Données!$J:$R,7,0)+VLOOKUP($P103,Données!$J:$R,8,0)+VLOOKUP($P103,Données!$J:$R,9,0),"N/A")</f>
        <v>0</v>
      </c>
    </row>
    <row r="104" spans="1:26" x14ac:dyDescent="0.3">
      <c r="A104" s="45" t="str">
        <f t="shared" si="8"/>
        <v>EDI</v>
      </c>
      <c r="B104" s="45" t="str">
        <f t="shared" si="5"/>
        <v>24SANxxxx</v>
      </c>
      <c r="C104" s="45"/>
      <c r="D104" s="46"/>
      <c r="E104" s="65"/>
      <c r="F104" s="65"/>
      <c r="G104" s="45"/>
      <c r="H104" s="47"/>
      <c r="I104" s="47"/>
      <c r="J104" s="47"/>
      <c r="K104" s="66"/>
      <c r="L104" s="53"/>
      <c r="M104" s="53"/>
      <c r="N104" s="47"/>
      <c r="O104" s="67">
        <f t="shared" si="9"/>
        <v>0</v>
      </c>
      <c r="P104" s="54" t="s">
        <v>9</v>
      </c>
      <c r="Q104" s="67">
        <f t="shared" si="10"/>
        <v>0</v>
      </c>
      <c r="R104" s="68">
        <f t="shared" si="11"/>
        <v>0</v>
      </c>
      <c r="S104" s="38">
        <f>IFERROR(L104+VLOOKUP($P104,Données!$J:$R,2,0),"N/A")</f>
        <v>0</v>
      </c>
      <c r="T104" s="38">
        <f>IFERROR(L104+VLOOKUP($P104,Données!$J:$R,2,0)+VLOOKUP($P104,Données!$J:$R,3,0),"N/A")</f>
        <v>0</v>
      </c>
      <c r="U104" s="38">
        <f>IFERROR(L104+VLOOKUP($P104,Données!$J:$R,2,0)+VLOOKUP($P104,Données!$J:$R,3,0)+VLOOKUP($P104,Données!$J:$R,4,0),"N/A")</f>
        <v>0</v>
      </c>
      <c r="V104" s="38">
        <f>IFERROR(L104+VLOOKUP($P104,Données!$J:$R,2,0)+VLOOKUP($P104,Données!$J:$R,3,0)+VLOOKUP($P104,Données!$J:$R,4,0)+VLOOKUP($P104,Données!$J:$R,5,0),"N/A")</f>
        <v>0</v>
      </c>
      <c r="W104" s="38">
        <f>IFERROR(L104+VLOOKUP($P104,Données!$J:$R,2,0)+VLOOKUP($P104,Données!$J:$R,3,0)+VLOOKUP($P104,Données!$J:$R,4,0)+VLOOKUP($P104,Données!$J:$R,5,0)+VLOOKUP($P104,Données!$J:$R,6,0),"N/A")</f>
        <v>0</v>
      </c>
      <c r="X104" s="38">
        <f>IFERROR(L104+VLOOKUP($P104,Données!$J:$R,2,0)+VLOOKUP($P104,Données!$J:$R,3,0)+VLOOKUP($P104,Données!$J:$R,4,0)+VLOOKUP($P104,Données!$J:$R,5,0)+VLOOKUP($P104,Données!$J:$R,6,0)+VLOOKUP($P104,Données!$J:$R,7,0),"N/A")</f>
        <v>0</v>
      </c>
      <c r="Y104" s="38">
        <f>IFERROR(L104+VLOOKUP($P104,Données!$J:$R,2,0)+VLOOKUP($P104,Données!$J:$R,3,0)+VLOOKUP($P104,Données!$J:$R,4,0)+VLOOKUP($P104,Données!$J:$R,5,0)+VLOOKUP($P104,Données!$J:$R,6,0)+VLOOKUP($P104,Données!$J:$R,7,0)+VLOOKUP($P104,Données!$J:$R,8,0),"N/A")</f>
        <v>0</v>
      </c>
      <c r="Z104" s="38">
        <f>IFERROR(L104+VLOOKUP($P104,Données!$J:$R,2,0)+VLOOKUP($P104,Données!$J:$R,3,0)+VLOOKUP($P104,Données!$J:$R,4,0)+VLOOKUP($P104,Données!$J:$R,5,0)+VLOOKUP($P104,Données!$J:$R,6,0)+VLOOKUP($P104,Données!$J:$R,7,0)+VLOOKUP($P104,Données!$J:$R,8,0)+VLOOKUP($P104,Données!$J:$R,9,0),"N/A")</f>
        <v>0</v>
      </c>
    </row>
    <row r="105" spans="1:26" x14ac:dyDescent="0.3">
      <c r="A105" s="45" t="str">
        <f t="shared" si="8"/>
        <v>EDI</v>
      </c>
      <c r="B105" s="45" t="str">
        <f t="shared" si="5"/>
        <v>24SANxxxx</v>
      </c>
      <c r="C105" s="45"/>
      <c r="D105" s="46"/>
      <c r="E105" s="65"/>
      <c r="F105" s="65"/>
      <c r="G105" s="45"/>
      <c r="H105" s="47"/>
      <c r="I105" s="47"/>
      <c r="J105" s="47"/>
      <c r="K105" s="66"/>
      <c r="L105" s="53"/>
      <c r="M105" s="53"/>
      <c r="N105" s="47"/>
      <c r="O105" s="67">
        <f t="shared" si="9"/>
        <v>0</v>
      </c>
      <c r="P105" s="54" t="s">
        <v>9</v>
      </c>
      <c r="Q105" s="67">
        <f t="shared" si="10"/>
        <v>0</v>
      </c>
      <c r="R105" s="68">
        <f t="shared" si="11"/>
        <v>0</v>
      </c>
      <c r="S105" s="38">
        <f>IFERROR(L105+VLOOKUP($P105,Données!$J:$R,2,0),"N/A")</f>
        <v>0</v>
      </c>
      <c r="T105" s="38">
        <f>IFERROR(L105+VLOOKUP($P105,Données!$J:$R,2,0)+VLOOKUP($P105,Données!$J:$R,3,0),"N/A")</f>
        <v>0</v>
      </c>
      <c r="U105" s="38">
        <f>IFERROR(L105+VLOOKUP($P105,Données!$J:$R,2,0)+VLOOKUP($P105,Données!$J:$R,3,0)+VLOOKUP($P105,Données!$J:$R,4,0),"N/A")</f>
        <v>0</v>
      </c>
      <c r="V105" s="38">
        <f>IFERROR(L105+VLOOKUP($P105,Données!$J:$R,2,0)+VLOOKUP($P105,Données!$J:$R,3,0)+VLOOKUP($P105,Données!$J:$R,4,0)+VLOOKUP($P105,Données!$J:$R,5,0),"N/A")</f>
        <v>0</v>
      </c>
      <c r="W105" s="38">
        <f>IFERROR(L105+VLOOKUP($P105,Données!$J:$R,2,0)+VLOOKUP($P105,Données!$J:$R,3,0)+VLOOKUP($P105,Données!$J:$R,4,0)+VLOOKUP($P105,Données!$J:$R,5,0)+VLOOKUP($P105,Données!$J:$R,6,0),"N/A")</f>
        <v>0</v>
      </c>
      <c r="X105" s="38">
        <f>IFERROR(L105+VLOOKUP($P105,Données!$J:$R,2,0)+VLOOKUP($P105,Données!$J:$R,3,0)+VLOOKUP($P105,Données!$J:$R,4,0)+VLOOKUP($P105,Données!$J:$R,5,0)+VLOOKUP($P105,Données!$J:$R,6,0)+VLOOKUP($P105,Données!$J:$R,7,0),"N/A")</f>
        <v>0</v>
      </c>
      <c r="Y105" s="38">
        <f>IFERROR(L105+VLOOKUP($P105,Données!$J:$R,2,0)+VLOOKUP($P105,Données!$J:$R,3,0)+VLOOKUP($P105,Données!$J:$R,4,0)+VLOOKUP($P105,Données!$J:$R,5,0)+VLOOKUP($P105,Données!$J:$R,6,0)+VLOOKUP($P105,Données!$J:$R,7,0)+VLOOKUP($P105,Données!$J:$R,8,0),"N/A")</f>
        <v>0</v>
      </c>
      <c r="Z105" s="38">
        <f>IFERROR(L105+VLOOKUP($P105,Données!$J:$R,2,0)+VLOOKUP($P105,Données!$J:$R,3,0)+VLOOKUP($P105,Données!$J:$R,4,0)+VLOOKUP($P105,Données!$J:$R,5,0)+VLOOKUP($P105,Données!$J:$R,6,0)+VLOOKUP($P105,Données!$J:$R,7,0)+VLOOKUP($P105,Données!$J:$R,8,0)+VLOOKUP($P105,Données!$J:$R,9,0),"N/A")</f>
        <v>0</v>
      </c>
    </row>
    <row r="106" spans="1:26" x14ac:dyDescent="0.3">
      <c r="A106" s="45" t="str">
        <f t="shared" si="8"/>
        <v>EDI</v>
      </c>
      <c r="B106" s="45" t="str">
        <f t="shared" ref="B106:B109" si="12">$O$4</f>
        <v>24SANxxxx</v>
      </c>
      <c r="C106" s="45"/>
      <c r="D106" s="46"/>
      <c r="E106" s="65"/>
      <c r="F106" s="65"/>
      <c r="G106" s="45"/>
      <c r="H106" s="47"/>
      <c r="I106" s="47"/>
      <c r="J106" s="47"/>
      <c r="K106" s="66"/>
      <c r="L106" s="53"/>
      <c r="M106" s="53"/>
      <c r="N106" s="47"/>
      <c r="O106" s="67">
        <f t="shared" si="9"/>
        <v>0</v>
      </c>
      <c r="P106" s="54" t="s">
        <v>9</v>
      </c>
      <c r="Q106" s="67">
        <f t="shared" si="10"/>
        <v>0</v>
      </c>
      <c r="R106" s="68">
        <f t="shared" si="11"/>
        <v>0</v>
      </c>
      <c r="S106" s="38">
        <f>IFERROR(L106+VLOOKUP($P106,Données!$J:$R,2,0),"N/A")</f>
        <v>0</v>
      </c>
      <c r="T106" s="38">
        <f>IFERROR(L106+VLOOKUP($P106,Données!$J:$R,2,0)+VLOOKUP($P106,Données!$J:$R,3,0),"N/A")</f>
        <v>0</v>
      </c>
      <c r="U106" s="38">
        <f>IFERROR(L106+VLOOKUP($P106,Données!$J:$R,2,0)+VLOOKUP($P106,Données!$J:$R,3,0)+VLOOKUP($P106,Données!$J:$R,4,0),"N/A")</f>
        <v>0</v>
      </c>
      <c r="V106" s="38">
        <f>IFERROR(L106+VLOOKUP($P106,Données!$J:$R,2,0)+VLOOKUP($P106,Données!$J:$R,3,0)+VLOOKUP($P106,Données!$J:$R,4,0)+VLOOKUP($P106,Données!$J:$R,5,0),"N/A")</f>
        <v>0</v>
      </c>
      <c r="W106" s="38">
        <f>IFERROR(L106+VLOOKUP($P106,Données!$J:$R,2,0)+VLOOKUP($P106,Données!$J:$R,3,0)+VLOOKUP($P106,Données!$J:$R,4,0)+VLOOKUP($P106,Données!$J:$R,5,0)+VLOOKUP($P106,Données!$J:$R,6,0),"N/A")</f>
        <v>0</v>
      </c>
      <c r="X106" s="38">
        <f>IFERROR(L106+VLOOKUP($P106,Données!$J:$R,2,0)+VLOOKUP($P106,Données!$J:$R,3,0)+VLOOKUP($P106,Données!$J:$R,4,0)+VLOOKUP($P106,Données!$J:$R,5,0)+VLOOKUP($P106,Données!$J:$R,6,0)+VLOOKUP($P106,Données!$J:$R,7,0),"N/A")</f>
        <v>0</v>
      </c>
      <c r="Y106" s="38">
        <f>IFERROR(L106+VLOOKUP($P106,Données!$J:$R,2,0)+VLOOKUP($P106,Données!$J:$R,3,0)+VLOOKUP($P106,Données!$J:$R,4,0)+VLOOKUP($P106,Données!$J:$R,5,0)+VLOOKUP($P106,Données!$J:$R,6,0)+VLOOKUP($P106,Données!$J:$R,7,0)+VLOOKUP($P106,Données!$J:$R,8,0),"N/A")</f>
        <v>0</v>
      </c>
      <c r="Z106" s="38">
        <f>IFERROR(L106+VLOOKUP($P106,Données!$J:$R,2,0)+VLOOKUP($P106,Données!$J:$R,3,0)+VLOOKUP($P106,Données!$J:$R,4,0)+VLOOKUP($P106,Données!$J:$R,5,0)+VLOOKUP($P106,Données!$J:$R,6,0)+VLOOKUP($P106,Données!$J:$R,7,0)+VLOOKUP($P106,Données!$J:$R,8,0)+VLOOKUP($P106,Données!$J:$R,9,0),"N/A")</f>
        <v>0</v>
      </c>
    </row>
    <row r="107" spans="1:26" x14ac:dyDescent="0.3">
      <c r="A107" s="45" t="str">
        <f t="shared" si="8"/>
        <v>EDI</v>
      </c>
      <c r="B107" s="45" t="str">
        <f t="shared" si="12"/>
        <v>24SANxxxx</v>
      </c>
      <c r="C107" s="45"/>
      <c r="D107" s="46"/>
      <c r="E107" s="65"/>
      <c r="F107" s="65"/>
      <c r="G107" s="45"/>
      <c r="H107" s="47"/>
      <c r="I107" s="47"/>
      <c r="J107" s="47"/>
      <c r="K107" s="66"/>
      <c r="L107" s="53"/>
      <c r="M107" s="53"/>
      <c r="N107" s="47"/>
      <c r="O107" s="67">
        <f t="shared" si="9"/>
        <v>0</v>
      </c>
      <c r="P107" s="54" t="s">
        <v>9</v>
      </c>
      <c r="Q107" s="67">
        <f t="shared" si="10"/>
        <v>0</v>
      </c>
      <c r="R107" s="68">
        <f t="shared" si="11"/>
        <v>0</v>
      </c>
      <c r="S107" s="38">
        <f>IFERROR(L107+VLOOKUP($P107,Données!$J:$R,2,0),"N/A")</f>
        <v>0</v>
      </c>
      <c r="T107" s="38">
        <f>IFERROR(L107+VLOOKUP($P107,Données!$J:$R,2,0)+VLOOKUP($P107,Données!$J:$R,3,0),"N/A")</f>
        <v>0</v>
      </c>
      <c r="U107" s="38">
        <f>IFERROR(L107+VLOOKUP($P107,Données!$J:$R,2,0)+VLOOKUP($P107,Données!$J:$R,3,0)+VLOOKUP($P107,Données!$J:$R,4,0),"N/A")</f>
        <v>0</v>
      </c>
      <c r="V107" s="38">
        <f>IFERROR(L107+VLOOKUP($P107,Données!$J:$R,2,0)+VLOOKUP($P107,Données!$J:$R,3,0)+VLOOKUP($P107,Données!$J:$R,4,0)+VLOOKUP($P107,Données!$J:$R,5,0),"N/A")</f>
        <v>0</v>
      </c>
      <c r="W107" s="38">
        <f>IFERROR(L107+VLOOKUP($P107,Données!$J:$R,2,0)+VLOOKUP($P107,Données!$J:$R,3,0)+VLOOKUP($P107,Données!$J:$R,4,0)+VLOOKUP($P107,Données!$J:$R,5,0)+VLOOKUP($P107,Données!$J:$R,6,0),"N/A")</f>
        <v>0</v>
      </c>
      <c r="X107" s="38">
        <f>IFERROR(L107+VLOOKUP($P107,Données!$J:$R,2,0)+VLOOKUP($P107,Données!$J:$R,3,0)+VLOOKUP($P107,Données!$J:$R,4,0)+VLOOKUP($P107,Données!$J:$R,5,0)+VLOOKUP($P107,Données!$J:$R,6,0)+VLOOKUP($P107,Données!$J:$R,7,0),"N/A")</f>
        <v>0</v>
      </c>
      <c r="Y107" s="38">
        <f>IFERROR(L107+VLOOKUP($P107,Données!$J:$R,2,0)+VLOOKUP($P107,Données!$J:$R,3,0)+VLOOKUP($P107,Données!$J:$R,4,0)+VLOOKUP($P107,Données!$J:$R,5,0)+VLOOKUP($P107,Données!$J:$R,6,0)+VLOOKUP($P107,Données!$J:$R,7,0)+VLOOKUP($P107,Données!$J:$R,8,0),"N/A")</f>
        <v>0</v>
      </c>
      <c r="Z107" s="38">
        <f>IFERROR(L107+VLOOKUP($P107,Données!$J:$R,2,0)+VLOOKUP($P107,Données!$J:$R,3,0)+VLOOKUP($P107,Données!$J:$R,4,0)+VLOOKUP($P107,Données!$J:$R,5,0)+VLOOKUP($P107,Données!$J:$R,6,0)+VLOOKUP($P107,Données!$J:$R,7,0)+VLOOKUP($P107,Données!$J:$R,8,0)+VLOOKUP($P107,Données!$J:$R,9,0),"N/A")</f>
        <v>0</v>
      </c>
    </row>
    <row r="108" spans="1:26" x14ac:dyDescent="0.3">
      <c r="A108" s="45" t="str">
        <f t="shared" si="8"/>
        <v>EDI</v>
      </c>
      <c r="B108" s="45" t="str">
        <f t="shared" si="12"/>
        <v>24SANxxxx</v>
      </c>
      <c r="C108" s="45"/>
      <c r="D108" s="46"/>
      <c r="E108" s="65"/>
      <c r="F108" s="65"/>
      <c r="G108" s="45"/>
      <c r="H108" s="47"/>
      <c r="I108" s="47"/>
      <c r="J108" s="47"/>
      <c r="K108" s="66"/>
      <c r="L108" s="53"/>
      <c r="M108" s="53"/>
      <c r="N108" s="47"/>
      <c r="O108" s="67">
        <f t="shared" si="9"/>
        <v>0</v>
      </c>
      <c r="P108" s="54" t="s">
        <v>9</v>
      </c>
      <c r="Q108" s="67">
        <f t="shared" si="10"/>
        <v>0</v>
      </c>
      <c r="R108" s="68">
        <f t="shared" si="11"/>
        <v>0</v>
      </c>
      <c r="S108" s="38">
        <f>IFERROR(L108+VLOOKUP($P108,Données!$J:$R,2,0),"N/A")</f>
        <v>0</v>
      </c>
      <c r="T108" s="38">
        <f>IFERROR(L108+VLOOKUP($P108,Données!$J:$R,2,0)+VLOOKUP($P108,Données!$J:$R,3,0),"N/A")</f>
        <v>0</v>
      </c>
      <c r="U108" s="38">
        <f>IFERROR(L108+VLOOKUP($P108,Données!$J:$R,2,0)+VLOOKUP($P108,Données!$J:$R,3,0)+VLOOKUP($P108,Données!$J:$R,4,0),"N/A")</f>
        <v>0</v>
      </c>
      <c r="V108" s="38">
        <f>IFERROR(L108+VLOOKUP($P108,Données!$J:$R,2,0)+VLOOKUP($P108,Données!$J:$R,3,0)+VLOOKUP($P108,Données!$J:$R,4,0)+VLOOKUP($P108,Données!$J:$R,5,0),"N/A")</f>
        <v>0</v>
      </c>
      <c r="W108" s="38">
        <f>IFERROR(L108+VLOOKUP($P108,Données!$J:$R,2,0)+VLOOKUP($P108,Données!$J:$R,3,0)+VLOOKUP($P108,Données!$J:$R,4,0)+VLOOKUP($P108,Données!$J:$R,5,0)+VLOOKUP($P108,Données!$J:$R,6,0),"N/A")</f>
        <v>0</v>
      </c>
      <c r="X108" s="38">
        <f>IFERROR(L108+VLOOKUP($P108,Données!$J:$R,2,0)+VLOOKUP($P108,Données!$J:$R,3,0)+VLOOKUP($P108,Données!$J:$R,4,0)+VLOOKUP($P108,Données!$J:$R,5,0)+VLOOKUP($P108,Données!$J:$R,6,0)+VLOOKUP($P108,Données!$J:$R,7,0),"N/A")</f>
        <v>0</v>
      </c>
      <c r="Y108" s="38">
        <f>IFERROR(L108+VLOOKUP($P108,Données!$J:$R,2,0)+VLOOKUP($P108,Données!$J:$R,3,0)+VLOOKUP($P108,Données!$J:$R,4,0)+VLOOKUP($P108,Données!$J:$R,5,0)+VLOOKUP($P108,Données!$J:$R,6,0)+VLOOKUP($P108,Données!$J:$R,7,0)+VLOOKUP($P108,Données!$J:$R,8,0),"N/A")</f>
        <v>0</v>
      </c>
      <c r="Z108" s="38">
        <f>IFERROR(L108+VLOOKUP($P108,Données!$J:$R,2,0)+VLOOKUP($P108,Données!$J:$R,3,0)+VLOOKUP($P108,Données!$J:$R,4,0)+VLOOKUP($P108,Données!$J:$R,5,0)+VLOOKUP($P108,Données!$J:$R,6,0)+VLOOKUP($P108,Données!$J:$R,7,0)+VLOOKUP($P108,Données!$J:$R,8,0)+VLOOKUP($P108,Données!$J:$R,9,0),"N/A")</f>
        <v>0</v>
      </c>
    </row>
    <row r="109" spans="1:26" x14ac:dyDescent="0.3">
      <c r="A109" s="45" t="str">
        <f t="shared" si="8"/>
        <v>EDI</v>
      </c>
      <c r="B109" s="45" t="str">
        <f t="shared" si="12"/>
        <v>24SANxxxx</v>
      </c>
      <c r="C109" s="45"/>
      <c r="D109" s="46"/>
      <c r="E109" s="65"/>
      <c r="F109" s="65"/>
      <c r="G109" s="45"/>
      <c r="H109" s="47"/>
      <c r="I109" s="47"/>
      <c r="J109" s="47"/>
      <c r="K109" s="66"/>
      <c r="L109" s="53"/>
      <c r="M109" s="53"/>
      <c r="N109" s="47"/>
      <c r="O109" s="67">
        <f t="shared" si="9"/>
        <v>0</v>
      </c>
      <c r="P109" s="54" t="s">
        <v>9</v>
      </c>
      <c r="Q109" s="67">
        <f t="shared" si="10"/>
        <v>0</v>
      </c>
      <c r="R109" s="68">
        <f t="shared" si="11"/>
        <v>0</v>
      </c>
      <c r="S109" s="38">
        <f>IFERROR(L109+VLOOKUP($P109,Données!$J:$R,2,0),"N/A")</f>
        <v>0</v>
      </c>
      <c r="T109" s="38">
        <f>IFERROR(L109+VLOOKUP($P109,Données!$J:$R,2,0)+VLOOKUP($P109,Données!$J:$R,3,0),"N/A")</f>
        <v>0</v>
      </c>
      <c r="U109" s="38">
        <f>IFERROR(L109+VLOOKUP($P109,Données!$J:$R,2,0)+VLOOKUP($P109,Données!$J:$R,3,0)+VLOOKUP($P109,Données!$J:$R,4,0),"N/A")</f>
        <v>0</v>
      </c>
      <c r="V109" s="38">
        <f>IFERROR(L109+VLOOKUP($P109,Données!$J:$R,2,0)+VLOOKUP($P109,Données!$J:$R,3,0)+VLOOKUP($P109,Données!$J:$R,4,0)+VLOOKUP($P109,Données!$J:$R,5,0),"N/A")</f>
        <v>0</v>
      </c>
      <c r="W109" s="38">
        <f>IFERROR(L109+VLOOKUP($P109,Données!$J:$R,2,0)+VLOOKUP($P109,Données!$J:$R,3,0)+VLOOKUP($P109,Données!$J:$R,4,0)+VLOOKUP($P109,Données!$J:$R,5,0)+VLOOKUP($P109,Données!$J:$R,6,0),"N/A")</f>
        <v>0</v>
      </c>
      <c r="X109" s="38">
        <f>IFERROR(L109+VLOOKUP($P109,Données!$J:$R,2,0)+VLOOKUP($P109,Données!$J:$R,3,0)+VLOOKUP($P109,Données!$J:$R,4,0)+VLOOKUP($P109,Données!$J:$R,5,0)+VLOOKUP($P109,Données!$J:$R,6,0)+VLOOKUP($P109,Données!$J:$R,7,0),"N/A")</f>
        <v>0</v>
      </c>
      <c r="Y109" s="38">
        <f>IFERROR(L109+VLOOKUP($P109,Données!$J:$R,2,0)+VLOOKUP($P109,Données!$J:$R,3,0)+VLOOKUP($P109,Données!$J:$R,4,0)+VLOOKUP($P109,Données!$J:$R,5,0)+VLOOKUP($P109,Données!$J:$R,6,0)+VLOOKUP($P109,Données!$J:$R,7,0)+VLOOKUP($P109,Données!$J:$R,8,0),"N/A")</f>
        <v>0</v>
      </c>
      <c r="Z109" s="38">
        <f>IFERROR(L109+VLOOKUP($P109,Données!$J:$R,2,0)+VLOOKUP($P109,Données!$J:$R,3,0)+VLOOKUP($P109,Données!$J:$R,4,0)+VLOOKUP($P109,Données!$J:$R,5,0)+VLOOKUP($P109,Données!$J:$R,6,0)+VLOOKUP($P109,Données!$J:$R,7,0)+VLOOKUP($P109,Données!$J:$R,8,0)+VLOOKUP($P109,Données!$J:$R,9,0),"N/A")</f>
        <v>0</v>
      </c>
    </row>
  </sheetData>
  <sheetProtection algorithmName="SHA-512" hashValue="zg9VtpEZUrgUnBoAuEkiuItS4qqdmJUvV1cn0iHUmlP+byTuAGXoIR64FDA5XxZoIqhnaJcUfWMOrAk9M0odQg==" saltValue="imXoxR8IjS+lmwFBo6kMTg==" spinCount="100000" sheet="1" objects="1" scenarios="1"/>
  <autoFilter ref="A9:Z9"/>
  <dataConsolidate/>
  <mergeCells count="4">
    <mergeCell ref="C2:G2"/>
    <mergeCell ref="P8:R8"/>
    <mergeCell ref="S8:Z8"/>
    <mergeCell ref="H2:M2"/>
  </mergeCells>
  <conditionalFormatting sqref="R10:R109">
    <cfRule type="cellIs" dxfId="3" priority="2" operator="greaterThan">
      <formula>0</formula>
    </cfRule>
  </conditionalFormatting>
  <conditionalFormatting sqref="T10:Z109">
    <cfRule type="cellIs" dxfId="2" priority="1" operator="equal">
      <formula>S10</formula>
    </cfRule>
  </conditionalFormatting>
  <dataValidations count="2">
    <dataValidation type="list" allowBlank="1" showInputMessage="1" showErrorMessage="1" sqref="J10:J109">
      <formula1>INDIRECT($I10)</formula1>
    </dataValidation>
    <dataValidation type="date" operator="lessThan" allowBlank="1" showInputMessage="1" showErrorMessage="1" sqref="O10:O109">
      <formula1>$O$3</formula1>
    </dataValidation>
  </dataValidations>
  <printOptions horizontalCentered="1"/>
  <pageMargins left="3.937007874015748E-2" right="3.937007874015748E-2" top="0.55118110236220474" bottom="0.15748031496062992" header="0.31496062992125984" footer="0.11811023622047245"/>
  <pageSetup paperSize="8" scale="71" fitToHeight="0" orientation="landscape" r:id="rId1"/>
  <rowBreaks count="1" manualBreakCount="1">
    <brk id="25" min="6" max="25" man="1"/>
  </rowBreaks>
  <colBreaks count="1" manualBreakCount="1">
    <brk id="26" max="1048575" man="1"/>
  </col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Données!$J$2:$J$23</xm:f>
          </x14:formula1>
          <xm:sqref>P10:P109</xm:sqref>
        </x14:dataValidation>
        <x14:dataValidation type="list" allowBlank="1" showInputMessage="1" showErrorMessage="1">
          <x14:formula1>
            <xm:f>Données!$C$2:$C$5</xm:f>
          </x14:formula1>
          <xm:sqref>F10:F109</xm:sqref>
        </x14:dataValidation>
        <x14:dataValidation type="list" allowBlank="1" showInputMessage="1" showErrorMessage="1">
          <x14:formula1>
            <xm:f>Données!$F$2:$F$10</xm:f>
          </x14:formula1>
          <xm:sqref>I10:I109</xm:sqref>
        </x14:dataValidation>
        <x14:dataValidation type="list" allowBlank="1" showInputMessage="1" showErrorMessage="1">
          <x14:formula1>
            <xm:f>Données!$D$2:$D$19</xm:f>
          </x14:formula1>
          <xm:sqref>H10:H109</xm:sqref>
        </x14:dataValidation>
        <x14:dataValidation type="list" allowBlank="1" showInputMessage="1" showErrorMessage="1">
          <x14:formula1>
            <xm:f>Données!$B$2:$B$9</xm:f>
          </x14:formula1>
          <xm:sqref>I3 A10:A109</xm:sqref>
        </x14:dataValidation>
        <x14:dataValidation type="list" allowBlank="1" showInputMessage="1" showErrorMessage="1">
          <x14:formula1>
            <xm:f>Données!$A$2:$A$276</xm:f>
          </x14:formula1>
          <xm:sqref>D10:D109</xm:sqref>
        </x14:dataValidation>
        <x14:dataValidation type="list" showInputMessage="1" showErrorMessage="1">
          <x14:formula1>
            <xm:f>Données!$I$2:$I$3</xm:f>
          </x14:formula1>
          <xm:sqref>E10:E109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theme="3" tint="0.39997558519241921"/>
    <pageSetUpPr fitToPage="1"/>
  </sheetPr>
  <dimension ref="A1:Z109"/>
  <sheetViews>
    <sheetView zoomScale="90" zoomScaleNormal="90" zoomScaleSheetLayoutView="40" workbookViewId="0">
      <selection activeCell="L9" sqref="L9"/>
    </sheetView>
  </sheetViews>
  <sheetFormatPr baseColWidth="10" defaultColWidth="11.44140625" defaultRowHeight="14.4" outlineLevelCol="1" x14ac:dyDescent="0.3"/>
  <cols>
    <col min="1" max="1" width="10.21875" style="1" customWidth="1" outlineLevel="1"/>
    <col min="2" max="2" width="10.44140625" style="1" customWidth="1" outlineLevel="1"/>
    <col min="3" max="3" width="9" style="1" customWidth="1"/>
    <col min="4" max="4" width="10.33203125" style="2" customWidth="1"/>
    <col min="5" max="6" width="9" style="2" customWidth="1"/>
    <col min="7" max="7" width="33.5546875" style="1" customWidth="1"/>
    <col min="8" max="8" width="10.5546875" style="1" customWidth="1"/>
    <col min="9" max="9" width="12.109375" style="2" customWidth="1"/>
    <col min="10" max="10" width="30" style="2" customWidth="1"/>
    <col min="11" max="11" width="12.6640625" style="2" customWidth="1"/>
    <col min="12" max="13" width="9.88671875" style="2" customWidth="1"/>
    <col min="14" max="14" width="9.6640625" style="2" customWidth="1"/>
    <col min="15" max="15" width="13.6640625" style="2" customWidth="1"/>
    <col min="16" max="16" width="37.44140625" style="11" bestFit="1" customWidth="1"/>
    <col min="17" max="17" width="9.88671875" style="57" customWidth="1"/>
    <col min="18" max="18" width="14.44140625" style="2" customWidth="1"/>
    <col min="19" max="20" width="9.88671875" style="2" customWidth="1"/>
    <col min="21" max="21" width="9.88671875" style="1" customWidth="1"/>
    <col min="22" max="26" width="9.88671875" style="2" customWidth="1"/>
    <col min="27" max="16384" width="11.44140625" style="1"/>
  </cols>
  <sheetData>
    <row r="1" spans="1:26" ht="23.4" x14ac:dyDescent="0.45">
      <c r="B1" s="8"/>
      <c r="C1" s="37" t="str">
        <f>Instructions!A1</f>
        <v>DAJ_F049_v09 - Avril 2025</v>
      </c>
      <c r="E1" s="9"/>
      <c r="F1" s="9"/>
      <c r="G1" s="8"/>
      <c r="H1" s="8"/>
      <c r="I1" s="9"/>
      <c r="J1" s="9"/>
      <c r="K1" s="9"/>
      <c r="L1" s="10"/>
      <c r="M1" s="9"/>
      <c r="N1" s="9"/>
      <c r="O1" s="9"/>
      <c r="P1" s="9"/>
      <c r="Q1" s="55"/>
      <c r="R1" s="6"/>
      <c r="S1" s="13"/>
      <c r="T1" s="13"/>
      <c r="U1" s="13"/>
      <c r="V1" s="9"/>
      <c r="W1" s="9"/>
      <c r="X1" s="9"/>
      <c r="Y1" s="9"/>
      <c r="Z1" s="9"/>
    </row>
    <row r="2" spans="1:26" s="18" customFormat="1" ht="36.6" x14ac:dyDescent="0.3">
      <c r="A2" s="40"/>
      <c r="B2" s="40"/>
      <c r="C2" s="108" t="s">
        <v>316</v>
      </c>
      <c r="D2" s="108"/>
      <c r="E2" s="108"/>
      <c r="F2" s="108"/>
      <c r="G2" s="108"/>
      <c r="H2" s="118" t="s">
        <v>543</v>
      </c>
      <c r="I2" s="119"/>
      <c r="J2" s="119"/>
      <c r="K2" s="119"/>
      <c r="L2" s="119"/>
      <c r="M2" s="120"/>
      <c r="N2" s="41"/>
      <c r="O2" s="41"/>
      <c r="P2" s="41"/>
      <c r="Q2" s="41"/>
      <c r="R2" s="41"/>
      <c r="S2" s="41"/>
      <c r="T2" s="41"/>
      <c r="U2" s="17"/>
      <c r="V2" s="17"/>
      <c r="W2" s="17"/>
      <c r="X2" s="17"/>
      <c r="Y2" s="17"/>
      <c r="Z2" s="17"/>
    </row>
    <row r="3" spans="1:26" s="18" customFormat="1" ht="15.6" x14ac:dyDescent="0.3">
      <c r="A3" s="42"/>
      <c r="B3" s="42"/>
      <c r="C3" s="42"/>
      <c r="D3" s="43"/>
      <c r="E3" s="43"/>
      <c r="F3" s="43"/>
      <c r="G3" s="42" t="s">
        <v>14</v>
      </c>
      <c r="H3" s="42"/>
      <c r="I3" s="5"/>
      <c r="J3" s="43"/>
      <c r="K3" s="43"/>
      <c r="L3" s="43"/>
      <c r="M3" s="43"/>
      <c r="N3" s="42" t="s">
        <v>28</v>
      </c>
      <c r="O3" s="21"/>
      <c r="P3" s="43"/>
      <c r="Q3" s="43"/>
      <c r="R3" s="43"/>
      <c r="S3" s="17"/>
      <c r="T3" s="43"/>
      <c r="U3" s="43"/>
      <c r="V3" s="43"/>
      <c r="W3" s="43"/>
      <c r="X3" s="43"/>
      <c r="Y3" s="43"/>
    </row>
    <row r="4" spans="1:26" s="18" customFormat="1" ht="23.4" x14ac:dyDescent="0.45">
      <c r="A4" s="42"/>
      <c r="B4" s="42"/>
      <c r="C4" s="69"/>
      <c r="D4" s="43"/>
      <c r="E4" s="43"/>
      <c r="F4" s="43"/>
      <c r="G4" s="42" t="s">
        <v>10</v>
      </c>
      <c r="H4" s="42"/>
      <c r="I4" s="5"/>
      <c r="J4" s="43"/>
      <c r="K4" s="43"/>
      <c r="L4" s="43"/>
      <c r="M4" s="43"/>
      <c r="N4" s="42" t="s">
        <v>15</v>
      </c>
      <c r="O4" s="5"/>
      <c r="P4" s="43"/>
      <c r="Q4" s="43"/>
      <c r="R4" s="43"/>
      <c r="S4" s="17"/>
      <c r="T4" s="43"/>
      <c r="U4" s="43"/>
      <c r="V4" s="43"/>
      <c r="W4" s="43"/>
      <c r="X4" s="43"/>
      <c r="Y4" s="43"/>
    </row>
    <row r="5" spans="1:26" s="18" customFormat="1" ht="15.6" x14ac:dyDescent="0.3">
      <c r="A5" s="42"/>
      <c r="B5" s="42"/>
      <c r="C5" s="42"/>
      <c r="D5" s="43"/>
      <c r="E5" s="43"/>
      <c r="F5" s="43"/>
      <c r="G5" s="42" t="s">
        <v>30</v>
      </c>
      <c r="H5" s="22" t="s">
        <v>29</v>
      </c>
      <c r="I5" s="44"/>
      <c r="J5" s="43"/>
      <c r="K5" s="43"/>
      <c r="L5" s="42"/>
      <c r="M5" s="43"/>
      <c r="N5" s="43"/>
      <c r="O5" s="42"/>
      <c r="P5" s="43"/>
      <c r="Q5" s="56"/>
      <c r="R5" s="43"/>
      <c r="S5" s="43"/>
      <c r="T5" s="17"/>
      <c r="U5" s="43"/>
      <c r="V5" s="43"/>
      <c r="W5" s="43"/>
      <c r="X5" s="43"/>
      <c r="Y5" s="43"/>
      <c r="Z5" s="43"/>
    </row>
    <row r="6" spans="1:26" s="18" customFormat="1" ht="15.6" x14ac:dyDescent="0.3">
      <c r="A6" s="22"/>
      <c r="B6" s="22"/>
      <c r="C6" s="22"/>
      <c r="D6" s="22"/>
      <c r="E6" s="22"/>
      <c r="F6" s="22"/>
      <c r="G6" s="22" t="s">
        <v>355</v>
      </c>
      <c r="H6" s="22" t="s">
        <v>29</v>
      </c>
      <c r="I6" s="44"/>
      <c r="J6" s="43"/>
      <c r="K6" s="43"/>
      <c r="L6" s="42"/>
      <c r="M6" s="43"/>
      <c r="N6" s="43"/>
      <c r="O6" s="42"/>
      <c r="P6" s="42"/>
      <c r="Q6" s="56"/>
      <c r="R6" s="43"/>
      <c r="S6" s="43"/>
      <c r="T6" s="17"/>
      <c r="U6" s="43"/>
      <c r="V6" s="43"/>
      <c r="W6" s="43"/>
      <c r="X6" s="43"/>
      <c r="Y6" s="43"/>
      <c r="Z6" s="43"/>
    </row>
    <row r="7" spans="1:26" s="18" customFormat="1" ht="15.6" x14ac:dyDescent="0.3">
      <c r="A7" s="22"/>
      <c r="B7" s="22"/>
      <c r="C7" s="70" t="s">
        <v>329</v>
      </c>
      <c r="D7" s="43"/>
      <c r="E7" s="43"/>
      <c r="F7" s="70" t="s">
        <v>329</v>
      </c>
      <c r="G7" s="22"/>
      <c r="H7" s="22"/>
      <c r="I7" s="70" t="s">
        <v>329</v>
      </c>
      <c r="J7" s="70" t="s">
        <v>329</v>
      </c>
      <c r="K7" s="43"/>
      <c r="L7" s="42"/>
      <c r="M7" s="43"/>
      <c r="N7" s="43"/>
      <c r="O7" s="42"/>
      <c r="P7" s="42"/>
      <c r="Q7" s="56"/>
      <c r="R7" s="43"/>
      <c r="S7" s="43"/>
      <c r="T7" s="17"/>
      <c r="U7" s="43"/>
      <c r="V7" s="43"/>
      <c r="W7" s="43"/>
      <c r="X7" s="43"/>
      <c r="Y7" s="43"/>
      <c r="Z7" s="43"/>
    </row>
    <row r="8" spans="1:26" s="39" customFormat="1" ht="18" x14ac:dyDescent="0.35">
      <c r="A8" s="95" t="s">
        <v>22</v>
      </c>
      <c r="B8" s="96"/>
      <c r="C8" s="96"/>
      <c r="D8" s="96"/>
      <c r="E8" s="96"/>
      <c r="F8" s="96"/>
      <c r="G8" s="96"/>
      <c r="H8" s="96"/>
      <c r="I8" s="96"/>
      <c r="J8" s="96"/>
      <c r="K8" s="96"/>
      <c r="L8" s="92"/>
      <c r="M8" s="96"/>
      <c r="N8" s="96"/>
      <c r="O8" s="96"/>
      <c r="P8" s="109" t="s">
        <v>16</v>
      </c>
      <c r="Q8" s="110"/>
      <c r="R8" s="111"/>
      <c r="S8" s="112" t="s">
        <v>17</v>
      </c>
      <c r="T8" s="113"/>
      <c r="U8" s="113"/>
      <c r="V8" s="113"/>
      <c r="W8" s="113"/>
      <c r="X8" s="113"/>
      <c r="Y8" s="113"/>
      <c r="Z8" s="114"/>
    </row>
    <row r="9" spans="1:26" s="48" customFormat="1" ht="84" x14ac:dyDescent="0.25">
      <c r="A9" s="52" t="s">
        <v>357</v>
      </c>
      <c r="B9" s="52" t="s">
        <v>358</v>
      </c>
      <c r="C9" s="52" t="s">
        <v>516</v>
      </c>
      <c r="D9" s="50" t="s">
        <v>35</v>
      </c>
      <c r="E9" s="50" t="s">
        <v>34</v>
      </c>
      <c r="F9" s="50" t="s">
        <v>328</v>
      </c>
      <c r="G9" s="50" t="s">
        <v>21</v>
      </c>
      <c r="H9" s="50" t="s">
        <v>330</v>
      </c>
      <c r="I9" s="50" t="s">
        <v>331</v>
      </c>
      <c r="J9" s="50" t="s">
        <v>544</v>
      </c>
      <c r="K9" s="50" t="s">
        <v>354</v>
      </c>
      <c r="L9" s="50" t="s">
        <v>12</v>
      </c>
      <c r="M9" s="50" t="s">
        <v>19</v>
      </c>
      <c r="N9" s="50" t="s">
        <v>13</v>
      </c>
      <c r="O9" s="50" t="s">
        <v>20</v>
      </c>
      <c r="P9" s="49" t="s">
        <v>0</v>
      </c>
      <c r="Q9" s="49" t="s">
        <v>11</v>
      </c>
      <c r="R9" s="49" t="s">
        <v>26</v>
      </c>
      <c r="S9" s="51" t="s">
        <v>347</v>
      </c>
      <c r="T9" s="51" t="s">
        <v>24</v>
      </c>
      <c r="U9" s="51" t="s">
        <v>348</v>
      </c>
      <c r="V9" s="51" t="s">
        <v>25</v>
      </c>
      <c r="W9" s="51" t="s">
        <v>3</v>
      </c>
      <c r="X9" s="51" t="s">
        <v>349</v>
      </c>
      <c r="Y9" s="51" t="s">
        <v>313</v>
      </c>
      <c r="Z9" s="51" t="s">
        <v>18</v>
      </c>
    </row>
    <row r="10" spans="1:26" s="48" customFormat="1" ht="12" x14ac:dyDescent="0.25">
      <c r="A10" s="45">
        <f t="shared" ref="A10:A41" si="0">$I$3</f>
        <v>0</v>
      </c>
      <c r="B10" s="45">
        <f t="shared" ref="B10:B41" si="1">$O$4</f>
        <v>0</v>
      </c>
      <c r="C10" s="45"/>
      <c r="D10" s="46"/>
      <c r="E10" s="65"/>
      <c r="F10" s="65"/>
      <c r="G10" s="45"/>
      <c r="H10" s="47"/>
      <c r="I10" s="47"/>
      <c r="J10" s="47"/>
      <c r="K10" s="66"/>
      <c r="L10" s="53"/>
      <c r="M10" s="53"/>
      <c r="N10" s="47"/>
      <c r="O10" s="67">
        <f t="shared" ref="O10:O41" si="2">IF(EDATE(M10,N10)&gt;$O$3,"ERREUR",EDATE(M10,N10))</f>
        <v>0</v>
      </c>
      <c r="P10" s="54" t="s">
        <v>9</v>
      </c>
      <c r="Q10" s="67">
        <f t="shared" ref="Q10:Q41" si="3">IFERROR(Z10,"N/A")</f>
        <v>0</v>
      </c>
      <c r="R10" s="68">
        <f t="shared" ref="R10:R41" si="4">IFERROR(_xlfn.DAYS(Z10,M10),"N/A")</f>
        <v>0</v>
      </c>
      <c r="S10" s="38">
        <f>IFERROR(L10+VLOOKUP($P10,Données!$J:$R,2,0),"N/A")</f>
        <v>0</v>
      </c>
      <c r="T10" s="38">
        <f>IFERROR(L10+VLOOKUP($P10,Données!$J:$R,2,0)+VLOOKUP($P10,Données!$J:$R,3,0),"N/A")</f>
        <v>0</v>
      </c>
      <c r="U10" s="38">
        <f>IFERROR(L10+VLOOKUP($P10,Données!$J:$R,2,0)+VLOOKUP($P10,Données!$J:$R,3,0)+VLOOKUP($P10,Données!$J:$R,4,0),"N/A")</f>
        <v>0</v>
      </c>
      <c r="V10" s="38">
        <f>IFERROR(L10+VLOOKUP($P10,Données!$J:$R,2,0)+VLOOKUP($P10,Données!$J:$R,3,0)+VLOOKUP($P10,Données!$J:$R,4,0)+VLOOKUP($P10,Données!$J:$R,5,0),"N/A")</f>
        <v>0</v>
      </c>
      <c r="W10" s="38">
        <f>IFERROR(L10+VLOOKUP($P10,Données!$J:$R,2,0)+VLOOKUP($P10,Données!$J:$R,3,0)+VLOOKUP($P10,Données!$J:$R,4,0)+VLOOKUP($P10,Données!$J:$R,5,0)+VLOOKUP($P10,Données!$J:$R,6,0),"N/A")</f>
        <v>0</v>
      </c>
      <c r="X10" s="38">
        <f>IFERROR(L10+VLOOKUP($P10,Données!$J:$R,2,0)+VLOOKUP($P10,Données!$J:$R,3,0)+VLOOKUP($P10,Données!$J:$R,4,0)+VLOOKUP($P10,Données!$J:$R,5,0)+VLOOKUP($P10,Données!$J:$R,6,0)+VLOOKUP($P10,Données!$J:$R,7,0),"N/A")</f>
        <v>0</v>
      </c>
      <c r="Y10" s="38">
        <f>IFERROR(L10+VLOOKUP($P10,Données!$J:$R,2,0)+VLOOKUP($P10,Données!$J:$R,3,0)+VLOOKUP($P10,Données!$J:$R,4,0)+VLOOKUP($P10,Données!$J:$R,5,0)+VLOOKUP($P10,Données!$J:$R,6,0)+VLOOKUP($P10,Données!$J:$R,7,0)+VLOOKUP($P10,Données!$J:$R,8,0),"N/A")</f>
        <v>0</v>
      </c>
      <c r="Z10" s="38">
        <f>IFERROR(L10+VLOOKUP($P10,Données!$J:$R,2,0)+VLOOKUP($P10,Données!$J:$R,3,0)+VLOOKUP($P10,Données!$J:$R,4,0)+VLOOKUP($P10,Données!$J:$R,5,0)+VLOOKUP($P10,Données!$J:$R,6,0)+VLOOKUP($P10,Données!$J:$R,7,0)+VLOOKUP($P10,Données!$J:$R,8,0)+VLOOKUP($P10,Données!$J:$R,9,0),"N/A")</f>
        <v>0</v>
      </c>
    </row>
    <row r="11" spans="1:26" s="48" customFormat="1" ht="12" x14ac:dyDescent="0.25">
      <c r="A11" s="45">
        <f t="shared" si="0"/>
        <v>0</v>
      </c>
      <c r="B11" s="45">
        <f t="shared" si="1"/>
        <v>0</v>
      </c>
      <c r="C11" s="45"/>
      <c r="D11" s="46"/>
      <c r="E11" s="65"/>
      <c r="F11" s="65"/>
      <c r="G11" s="45"/>
      <c r="H11" s="47"/>
      <c r="I11" s="47"/>
      <c r="J11" s="47"/>
      <c r="K11" s="66"/>
      <c r="L11" s="53"/>
      <c r="M11" s="53"/>
      <c r="N11" s="47"/>
      <c r="O11" s="67">
        <f t="shared" si="2"/>
        <v>0</v>
      </c>
      <c r="P11" s="54" t="s">
        <v>9</v>
      </c>
      <c r="Q11" s="67">
        <f t="shared" si="3"/>
        <v>0</v>
      </c>
      <c r="R11" s="68">
        <f t="shared" si="4"/>
        <v>0</v>
      </c>
      <c r="S11" s="38">
        <f>IFERROR(L11+VLOOKUP($P11,Données!$J:$R,2,0),"N/A")</f>
        <v>0</v>
      </c>
      <c r="T11" s="38">
        <f>IFERROR(L11+VLOOKUP($P11,Données!$J:$R,2,0)+VLOOKUP($P11,Données!$J:$R,3,0),"N/A")</f>
        <v>0</v>
      </c>
      <c r="U11" s="38">
        <f>IFERROR(L11+VLOOKUP($P11,Données!$J:$R,2,0)+VLOOKUP($P11,Données!$J:$R,3,0)+VLOOKUP($P11,Données!$J:$R,4,0),"N/A")</f>
        <v>0</v>
      </c>
      <c r="V11" s="38">
        <f>IFERROR(L11+VLOOKUP($P11,Données!$J:$R,2,0)+VLOOKUP($P11,Données!$J:$R,3,0)+VLOOKUP($P11,Données!$J:$R,4,0)+VLOOKUP($P11,Données!$J:$R,5,0),"N/A")</f>
        <v>0</v>
      </c>
      <c r="W11" s="38">
        <f>IFERROR(L11+VLOOKUP($P11,Données!$J:$R,2,0)+VLOOKUP($P11,Données!$J:$R,3,0)+VLOOKUP($P11,Données!$J:$R,4,0)+VLOOKUP($P11,Données!$J:$R,5,0)+VLOOKUP($P11,Données!$J:$R,6,0),"N/A")</f>
        <v>0</v>
      </c>
      <c r="X11" s="38">
        <f>IFERROR(L11+VLOOKUP($P11,Données!$J:$R,2,0)+VLOOKUP($P11,Données!$J:$R,3,0)+VLOOKUP($P11,Données!$J:$R,4,0)+VLOOKUP($P11,Données!$J:$R,5,0)+VLOOKUP($P11,Données!$J:$R,6,0)+VLOOKUP($P11,Données!$J:$R,7,0),"N/A")</f>
        <v>0</v>
      </c>
      <c r="Y11" s="38">
        <f>IFERROR(L11+VLOOKUP($P11,Données!$J:$R,2,0)+VLOOKUP($P11,Données!$J:$R,3,0)+VLOOKUP($P11,Données!$J:$R,4,0)+VLOOKUP($P11,Données!$J:$R,5,0)+VLOOKUP($P11,Données!$J:$R,6,0)+VLOOKUP($P11,Données!$J:$R,7,0)+VLOOKUP($P11,Données!$J:$R,8,0),"N/A")</f>
        <v>0</v>
      </c>
      <c r="Z11" s="38">
        <f>IFERROR(L11+VLOOKUP($P11,Données!$J:$R,2,0)+VLOOKUP($P11,Données!$J:$R,3,0)+VLOOKUP($P11,Données!$J:$R,4,0)+VLOOKUP($P11,Données!$J:$R,5,0)+VLOOKUP($P11,Données!$J:$R,6,0)+VLOOKUP($P11,Données!$J:$R,7,0)+VLOOKUP($P11,Données!$J:$R,8,0)+VLOOKUP($P11,Données!$J:$R,9,0),"N/A")</f>
        <v>0</v>
      </c>
    </row>
    <row r="12" spans="1:26" s="48" customFormat="1" ht="12" x14ac:dyDescent="0.25">
      <c r="A12" s="45">
        <f t="shared" si="0"/>
        <v>0</v>
      </c>
      <c r="B12" s="45">
        <f t="shared" si="1"/>
        <v>0</v>
      </c>
      <c r="C12" s="45"/>
      <c r="D12" s="46"/>
      <c r="E12" s="65"/>
      <c r="F12" s="65"/>
      <c r="G12" s="45"/>
      <c r="H12" s="47"/>
      <c r="I12" s="47"/>
      <c r="J12" s="47"/>
      <c r="K12" s="66"/>
      <c r="L12" s="53"/>
      <c r="M12" s="53"/>
      <c r="N12" s="47"/>
      <c r="O12" s="67">
        <f t="shared" si="2"/>
        <v>0</v>
      </c>
      <c r="P12" s="54" t="s">
        <v>9</v>
      </c>
      <c r="Q12" s="67">
        <f t="shared" si="3"/>
        <v>0</v>
      </c>
      <c r="R12" s="68">
        <f t="shared" si="4"/>
        <v>0</v>
      </c>
      <c r="S12" s="38">
        <f>IFERROR(L12+VLOOKUP($P12,Données!$J:$R,2,0),"N/A")</f>
        <v>0</v>
      </c>
      <c r="T12" s="38">
        <f>IFERROR(L12+VLOOKUP($P12,Données!$J:$R,2,0)+VLOOKUP($P12,Données!$J:$R,3,0),"N/A")</f>
        <v>0</v>
      </c>
      <c r="U12" s="38">
        <f>IFERROR(L12+VLOOKUP($P12,Données!$J:$R,2,0)+VLOOKUP($P12,Données!$J:$R,3,0)+VLOOKUP($P12,Données!$J:$R,4,0),"N/A")</f>
        <v>0</v>
      </c>
      <c r="V12" s="38">
        <f>IFERROR(L12+VLOOKUP($P12,Données!$J:$R,2,0)+VLOOKUP($P12,Données!$J:$R,3,0)+VLOOKUP($P12,Données!$J:$R,4,0)+VLOOKUP($P12,Données!$J:$R,5,0),"N/A")</f>
        <v>0</v>
      </c>
      <c r="W12" s="38">
        <f>IFERROR(L12+VLOOKUP($P12,Données!$J:$R,2,0)+VLOOKUP($P12,Données!$J:$R,3,0)+VLOOKUP($P12,Données!$J:$R,4,0)+VLOOKUP($P12,Données!$J:$R,5,0)+VLOOKUP($P12,Données!$J:$R,6,0),"N/A")</f>
        <v>0</v>
      </c>
      <c r="X12" s="38">
        <f>IFERROR(L12+VLOOKUP($P12,Données!$J:$R,2,0)+VLOOKUP($P12,Données!$J:$R,3,0)+VLOOKUP($P12,Données!$J:$R,4,0)+VLOOKUP($P12,Données!$J:$R,5,0)+VLOOKUP($P12,Données!$J:$R,6,0)+VLOOKUP($P12,Données!$J:$R,7,0),"N/A")</f>
        <v>0</v>
      </c>
      <c r="Y12" s="38">
        <f>IFERROR(L12+VLOOKUP($P12,Données!$J:$R,2,0)+VLOOKUP($P12,Données!$J:$R,3,0)+VLOOKUP($P12,Données!$J:$R,4,0)+VLOOKUP($P12,Données!$J:$R,5,0)+VLOOKUP($P12,Données!$J:$R,6,0)+VLOOKUP($P12,Données!$J:$R,7,0)+VLOOKUP($P12,Données!$J:$R,8,0),"N/A")</f>
        <v>0</v>
      </c>
      <c r="Z12" s="38">
        <f>IFERROR(L12+VLOOKUP($P12,Données!$J:$R,2,0)+VLOOKUP($P12,Données!$J:$R,3,0)+VLOOKUP($P12,Données!$J:$R,4,0)+VLOOKUP($P12,Données!$J:$R,5,0)+VLOOKUP($P12,Données!$J:$R,6,0)+VLOOKUP($P12,Données!$J:$R,7,0)+VLOOKUP($P12,Données!$J:$R,8,0)+VLOOKUP($P12,Données!$J:$R,9,0),"N/A")</f>
        <v>0</v>
      </c>
    </row>
    <row r="13" spans="1:26" s="48" customFormat="1" ht="12" x14ac:dyDescent="0.25">
      <c r="A13" s="45">
        <f t="shared" si="0"/>
        <v>0</v>
      </c>
      <c r="B13" s="45">
        <f t="shared" si="1"/>
        <v>0</v>
      </c>
      <c r="C13" s="45"/>
      <c r="D13" s="46"/>
      <c r="E13" s="65"/>
      <c r="F13" s="65"/>
      <c r="G13" s="45"/>
      <c r="H13" s="47"/>
      <c r="I13" s="47"/>
      <c r="J13" s="47"/>
      <c r="K13" s="66"/>
      <c r="L13" s="53"/>
      <c r="M13" s="53"/>
      <c r="N13" s="47"/>
      <c r="O13" s="67">
        <f t="shared" si="2"/>
        <v>0</v>
      </c>
      <c r="P13" s="54" t="s">
        <v>9</v>
      </c>
      <c r="Q13" s="67">
        <f t="shared" si="3"/>
        <v>0</v>
      </c>
      <c r="R13" s="68">
        <f t="shared" si="4"/>
        <v>0</v>
      </c>
      <c r="S13" s="38">
        <f>IFERROR(L13+VLOOKUP($P13,Données!$J:$R,2,0),"N/A")</f>
        <v>0</v>
      </c>
      <c r="T13" s="38">
        <f>IFERROR(L13+VLOOKUP($P13,Données!$J:$R,2,0)+VLOOKUP($P13,Données!$J:$R,3,0),"N/A")</f>
        <v>0</v>
      </c>
      <c r="U13" s="38">
        <f>IFERROR(L13+VLOOKUP($P13,Données!$J:$R,2,0)+VLOOKUP($P13,Données!$J:$R,3,0)+VLOOKUP($P13,Données!$J:$R,4,0),"N/A")</f>
        <v>0</v>
      </c>
      <c r="V13" s="38">
        <f>IFERROR(L13+VLOOKUP($P13,Données!$J:$R,2,0)+VLOOKUP($P13,Données!$J:$R,3,0)+VLOOKUP($P13,Données!$J:$R,4,0)+VLOOKUP($P13,Données!$J:$R,5,0),"N/A")</f>
        <v>0</v>
      </c>
      <c r="W13" s="38">
        <f>IFERROR(L13+VLOOKUP($P13,Données!$J:$R,2,0)+VLOOKUP($P13,Données!$J:$R,3,0)+VLOOKUP($P13,Données!$J:$R,4,0)+VLOOKUP($P13,Données!$J:$R,5,0)+VLOOKUP($P13,Données!$J:$R,6,0),"N/A")</f>
        <v>0</v>
      </c>
      <c r="X13" s="38">
        <f>IFERROR(L13+VLOOKUP($P13,Données!$J:$R,2,0)+VLOOKUP($P13,Données!$J:$R,3,0)+VLOOKUP($P13,Données!$J:$R,4,0)+VLOOKUP($P13,Données!$J:$R,5,0)+VLOOKUP($P13,Données!$J:$R,6,0)+VLOOKUP($P13,Données!$J:$R,7,0),"N/A")</f>
        <v>0</v>
      </c>
      <c r="Y13" s="38">
        <f>IFERROR(L13+VLOOKUP($P13,Données!$J:$R,2,0)+VLOOKUP($P13,Données!$J:$R,3,0)+VLOOKUP($P13,Données!$J:$R,4,0)+VLOOKUP($P13,Données!$J:$R,5,0)+VLOOKUP($P13,Données!$J:$R,6,0)+VLOOKUP($P13,Données!$J:$R,7,0)+VLOOKUP($P13,Données!$J:$R,8,0),"N/A")</f>
        <v>0</v>
      </c>
      <c r="Z13" s="38">
        <f>IFERROR(L13+VLOOKUP($P13,Données!$J:$R,2,0)+VLOOKUP($P13,Données!$J:$R,3,0)+VLOOKUP($P13,Données!$J:$R,4,0)+VLOOKUP($P13,Données!$J:$R,5,0)+VLOOKUP($P13,Données!$J:$R,6,0)+VLOOKUP($P13,Données!$J:$R,7,0)+VLOOKUP($P13,Données!$J:$R,8,0)+VLOOKUP($P13,Données!$J:$R,9,0),"N/A")</f>
        <v>0</v>
      </c>
    </row>
    <row r="14" spans="1:26" s="48" customFormat="1" ht="12" x14ac:dyDescent="0.25">
      <c r="A14" s="45">
        <f t="shared" si="0"/>
        <v>0</v>
      </c>
      <c r="B14" s="45">
        <f t="shared" si="1"/>
        <v>0</v>
      </c>
      <c r="C14" s="45"/>
      <c r="D14" s="46"/>
      <c r="E14" s="65"/>
      <c r="F14" s="65"/>
      <c r="G14" s="45"/>
      <c r="H14" s="47"/>
      <c r="I14" s="47"/>
      <c r="J14" s="47"/>
      <c r="K14" s="66"/>
      <c r="L14" s="53"/>
      <c r="M14" s="53"/>
      <c r="N14" s="47"/>
      <c r="O14" s="67">
        <f t="shared" si="2"/>
        <v>0</v>
      </c>
      <c r="P14" s="54" t="s">
        <v>9</v>
      </c>
      <c r="Q14" s="67">
        <f t="shared" si="3"/>
        <v>0</v>
      </c>
      <c r="R14" s="68">
        <f t="shared" si="4"/>
        <v>0</v>
      </c>
      <c r="S14" s="38">
        <f>IFERROR(L14+VLOOKUP($P14,Données!$J:$R,2,0),"N/A")</f>
        <v>0</v>
      </c>
      <c r="T14" s="38">
        <f>IFERROR(L14+VLOOKUP($P14,Données!$J:$R,2,0)+VLOOKUP($P14,Données!$J:$R,3,0),"N/A")</f>
        <v>0</v>
      </c>
      <c r="U14" s="38">
        <f>IFERROR(L14+VLOOKUP($P14,Données!$J:$R,2,0)+VLOOKUP($P14,Données!$J:$R,3,0)+VLOOKUP($P14,Données!$J:$R,4,0),"N/A")</f>
        <v>0</v>
      </c>
      <c r="V14" s="38">
        <f>IFERROR(L14+VLOOKUP($P14,Données!$J:$R,2,0)+VLOOKUP($P14,Données!$J:$R,3,0)+VLOOKUP($P14,Données!$J:$R,4,0)+VLOOKUP($P14,Données!$J:$R,5,0),"N/A")</f>
        <v>0</v>
      </c>
      <c r="W14" s="38">
        <f>IFERROR(L14+VLOOKUP($P14,Données!$J:$R,2,0)+VLOOKUP($P14,Données!$J:$R,3,0)+VLOOKUP($P14,Données!$J:$R,4,0)+VLOOKUP($P14,Données!$J:$R,5,0)+VLOOKUP($P14,Données!$J:$R,6,0),"N/A")</f>
        <v>0</v>
      </c>
      <c r="X14" s="38">
        <f>IFERROR(L14+VLOOKUP($P14,Données!$J:$R,2,0)+VLOOKUP($P14,Données!$J:$R,3,0)+VLOOKUP($P14,Données!$J:$R,4,0)+VLOOKUP($P14,Données!$J:$R,5,0)+VLOOKUP($P14,Données!$J:$R,6,0)+VLOOKUP($P14,Données!$J:$R,7,0),"N/A")</f>
        <v>0</v>
      </c>
      <c r="Y14" s="38">
        <f>IFERROR(L14+VLOOKUP($P14,Données!$J:$R,2,0)+VLOOKUP($P14,Données!$J:$R,3,0)+VLOOKUP($P14,Données!$J:$R,4,0)+VLOOKUP($P14,Données!$J:$R,5,0)+VLOOKUP($P14,Données!$J:$R,6,0)+VLOOKUP($P14,Données!$J:$R,7,0)+VLOOKUP($P14,Données!$J:$R,8,0),"N/A")</f>
        <v>0</v>
      </c>
      <c r="Z14" s="38">
        <f>IFERROR(L14+VLOOKUP($P14,Données!$J:$R,2,0)+VLOOKUP($P14,Données!$J:$R,3,0)+VLOOKUP($P14,Données!$J:$R,4,0)+VLOOKUP($P14,Données!$J:$R,5,0)+VLOOKUP($P14,Données!$J:$R,6,0)+VLOOKUP($P14,Données!$J:$R,7,0)+VLOOKUP($P14,Données!$J:$R,8,0)+VLOOKUP($P14,Données!$J:$R,9,0),"N/A")</f>
        <v>0</v>
      </c>
    </row>
    <row r="15" spans="1:26" s="48" customFormat="1" ht="12" x14ac:dyDescent="0.25">
      <c r="A15" s="45">
        <f t="shared" si="0"/>
        <v>0</v>
      </c>
      <c r="B15" s="45">
        <f t="shared" si="1"/>
        <v>0</v>
      </c>
      <c r="C15" s="45"/>
      <c r="D15" s="46"/>
      <c r="E15" s="65"/>
      <c r="F15" s="65"/>
      <c r="G15" s="45"/>
      <c r="H15" s="47"/>
      <c r="I15" s="47"/>
      <c r="J15" s="47"/>
      <c r="K15" s="66"/>
      <c r="L15" s="53"/>
      <c r="M15" s="53"/>
      <c r="N15" s="47"/>
      <c r="O15" s="67">
        <f t="shared" si="2"/>
        <v>0</v>
      </c>
      <c r="P15" s="54" t="s">
        <v>9</v>
      </c>
      <c r="Q15" s="67">
        <f t="shared" si="3"/>
        <v>0</v>
      </c>
      <c r="R15" s="68">
        <f t="shared" si="4"/>
        <v>0</v>
      </c>
      <c r="S15" s="38">
        <f>IFERROR(L15+VLOOKUP($P15,Données!$J:$R,2,0),"N/A")</f>
        <v>0</v>
      </c>
      <c r="T15" s="38">
        <f>IFERROR(L15+VLOOKUP($P15,Données!$J:$R,2,0)+VLOOKUP($P15,Données!$J:$R,3,0),"N/A")</f>
        <v>0</v>
      </c>
      <c r="U15" s="38">
        <f>IFERROR(L15+VLOOKUP($P15,Données!$J:$R,2,0)+VLOOKUP($P15,Données!$J:$R,3,0)+VLOOKUP($P15,Données!$J:$R,4,0),"N/A")</f>
        <v>0</v>
      </c>
      <c r="V15" s="38">
        <f>IFERROR(L15+VLOOKUP($P15,Données!$J:$R,2,0)+VLOOKUP($P15,Données!$J:$R,3,0)+VLOOKUP($P15,Données!$J:$R,4,0)+VLOOKUP($P15,Données!$J:$R,5,0),"N/A")</f>
        <v>0</v>
      </c>
      <c r="W15" s="38">
        <f>IFERROR(L15+VLOOKUP($P15,Données!$J:$R,2,0)+VLOOKUP($P15,Données!$J:$R,3,0)+VLOOKUP($P15,Données!$J:$R,4,0)+VLOOKUP($P15,Données!$J:$R,5,0)+VLOOKUP($P15,Données!$J:$R,6,0),"N/A")</f>
        <v>0</v>
      </c>
      <c r="X15" s="38">
        <f>IFERROR(L15+VLOOKUP($P15,Données!$J:$R,2,0)+VLOOKUP($P15,Données!$J:$R,3,0)+VLOOKUP($P15,Données!$J:$R,4,0)+VLOOKUP($P15,Données!$J:$R,5,0)+VLOOKUP($P15,Données!$J:$R,6,0)+VLOOKUP($P15,Données!$J:$R,7,0),"N/A")</f>
        <v>0</v>
      </c>
      <c r="Y15" s="38">
        <f>IFERROR(L15+VLOOKUP($P15,Données!$J:$R,2,0)+VLOOKUP($P15,Données!$J:$R,3,0)+VLOOKUP($P15,Données!$J:$R,4,0)+VLOOKUP($P15,Données!$J:$R,5,0)+VLOOKUP($P15,Données!$J:$R,6,0)+VLOOKUP($P15,Données!$J:$R,7,0)+VLOOKUP($P15,Données!$J:$R,8,0),"N/A")</f>
        <v>0</v>
      </c>
      <c r="Z15" s="38">
        <f>IFERROR(L15+VLOOKUP($P15,Données!$J:$R,2,0)+VLOOKUP($P15,Données!$J:$R,3,0)+VLOOKUP($P15,Données!$J:$R,4,0)+VLOOKUP($P15,Données!$J:$R,5,0)+VLOOKUP($P15,Données!$J:$R,6,0)+VLOOKUP($P15,Données!$J:$R,7,0)+VLOOKUP($P15,Données!$J:$R,8,0)+VLOOKUP($P15,Données!$J:$R,9,0),"N/A")</f>
        <v>0</v>
      </c>
    </row>
    <row r="16" spans="1:26" s="48" customFormat="1" ht="12" x14ac:dyDescent="0.25">
      <c r="A16" s="45">
        <f t="shared" si="0"/>
        <v>0</v>
      </c>
      <c r="B16" s="45">
        <f t="shared" si="1"/>
        <v>0</v>
      </c>
      <c r="C16" s="45"/>
      <c r="D16" s="46"/>
      <c r="E16" s="65"/>
      <c r="F16" s="65"/>
      <c r="G16" s="45"/>
      <c r="H16" s="47"/>
      <c r="I16" s="47"/>
      <c r="J16" s="47"/>
      <c r="K16" s="66"/>
      <c r="L16" s="53"/>
      <c r="M16" s="53"/>
      <c r="N16" s="47"/>
      <c r="O16" s="67">
        <f t="shared" si="2"/>
        <v>0</v>
      </c>
      <c r="P16" s="54" t="s">
        <v>9</v>
      </c>
      <c r="Q16" s="67">
        <f t="shared" si="3"/>
        <v>0</v>
      </c>
      <c r="R16" s="68">
        <f t="shared" si="4"/>
        <v>0</v>
      </c>
      <c r="S16" s="38">
        <f>IFERROR(L16+VLOOKUP($P16,Données!$J:$R,2,0),"N/A")</f>
        <v>0</v>
      </c>
      <c r="T16" s="38">
        <f>IFERROR(L16+VLOOKUP($P16,Données!$J:$R,2,0)+VLOOKUP($P16,Données!$J:$R,3,0),"N/A")</f>
        <v>0</v>
      </c>
      <c r="U16" s="38">
        <f>IFERROR(L16+VLOOKUP($P16,Données!$J:$R,2,0)+VLOOKUP($P16,Données!$J:$R,3,0)+VLOOKUP($P16,Données!$J:$R,4,0),"N/A")</f>
        <v>0</v>
      </c>
      <c r="V16" s="38">
        <f>IFERROR(L16+VLOOKUP($P16,Données!$J:$R,2,0)+VLOOKUP($P16,Données!$J:$R,3,0)+VLOOKUP($P16,Données!$J:$R,4,0)+VLOOKUP($P16,Données!$J:$R,5,0),"N/A")</f>
        <v>0</v>
      </c>
      <c r="W16" s="38">
        <f>IFERROR(L16+VLOOKUP($P16,Données!$J:$R,2,0)+VLOOKUP($P16,Données!$J:$R,3,0)+VLOOKUP($P16,Données!$J:$R,4,0)+VLOOKUP($P16,Données!$J:$R,5,0)+VLOOKUP($P16,Données!$J:$R,6,0),"N/A")</f>
        <v>0</v>
      </c>
      <c r="X16" s="38">
        <f>IFERROR(L16+VLOOKUP($P16,Données!$J:$R,2,0)+VLOOKUP($P16,Données!$J:$R,3,0)+VLOOKUP($P16,Données!$J:$R,4,0)+VLOOKUP($P16,Données!$J:$R,5,0)+VLOOKUP($P16,Données!$J:$R,6,0)+VLOOKUP($P16,Données!$J:$R,7,0),"N/A")</f>
        <v>0</v>
      </c>
      <c r="Y16" s="38">
        <f>IFERROR(L16+VLOOKUP($P16,Données!$J:$R,2,0)+VLOOKUP($P16,Données!$J:$R,3,0)+VLOOKUP($P16,Données!$J:$R,4,0)+VLOOKUP($P16,Données!$J:$R,5,0)+VLOOKUP($P16,Données!$J:$R,6,0)+VLOOKUP($P16,Données!$J:$R,7,0)+VLOOKUP($P16,Données!$J:$R,8,0),"N/A")</f>
        <v>0</v>
      </c>
      <c r="Z16" s="38">
        <f>IFERROR(L16+VLOOKUP($P16,Données!$J:$R,2,0)+VLOOKUP($P16,Données!$J:$R,3,0)+VLOOKUP($P16,Données!$J:$R,4,0)+VLOOKUP($P16,Données!$J:$R,5,0)+VLOOKUP($P16,Données!$J:$R,6,0)+VLOOKUP($P16,Données!$J:$R,7,0)+VLOOKUP($P16,Données!$J:$R,8,0)+VLOOKUP($P16,Données!$J:$R,9,0),"N/A")</f>
        <v>0</v>
      </c>
    </row>
    <row r="17" spans="1:26" s="48" customFormat="1" ht="12" x14ac:dyDescent="0.25">
      <c r="A17" s="45">
        <f t="shared" si="0"/>
        <v>0</v>
      </c>
      <c r="B17" s="45">
        <f t="shared" si="1"/>
        <v>0</v>
      </c>
      <c r="C17" s="45"/>
      <c r="D17" s="46"/>
      <c r="E17" s="65"/>
      <c r="F17" s="65"/>
      <c r="G17" s="45"/>
      <c r="H17" s="47"/>
      <c r="I17" s="47"/>
      <c r="J17" s="47"/>
      <c r="K17" s="66"/>
      <c r="L17" s="53"/>
      <c r="M17" s="53"/>
      <c r="N17" s="47"/>
      <c r="O17" s="67">
        <f t="shared" si="2"/>
        <v>0</v>
      </c>
      <c r="P17" s="54" t="s">
        <v>9</v>
      </c>
      <c r="Q17" s="67">
        <f t="shared" si="3"/>
        <v>0</v>
      </c>
      <c r="R17" s="68">
        <f t="shared" si="4"/>
        <v>0</v>
      </c>
      <c r="S17" s="38">
        <f>IFERROR(L17+VLOOKUP($P17,Données!$J:$R,2,0),"N/A")</f>
        <v>0</v>
      </c>
      <c r="T17" s="38">
        <f>IFERROR(L17+VLOOKUP($P17,Données!$J:$R,2,0)+VLOOKUP($P17,Données!$J:$R,3,0),"N/A")</f>
        <v>0</v>
      </c>
      <c r="U17" s="38">
        <f>IFERROR(L17+VLOOKUP($P17,Données!$J:$R,2,0)+VLOOKUP($P17,Données!$J:$R,3,0)+VLOOKUP($P17,Données!$J:$R,4,0),"N/A")</f>
        <v>0</v>
      </c>
      <c r="V17" s="38">
        <f>IFERROR(L17+VLOOKUP($P17,Données!$J:$R,2,0)+VLOOKUP($P17,Données!$J:$R,3,0)+VLOOKUP($P17,Données!$J:$R,4,0)+VLOOKUP($P17,Données!$J:$R,5,0),"N/A")</f>
        <v>0</v>
      </c>
      <c r="W17" s="38">
        <f>IFERROR(L17+VLOOKUP($P17,Données!$J:$R,2,0)+VLOOKUP($P17,Données!$J:$R,3,0)+VLOOKUP($P17,Données!$J:$R,4,0)+VLOOKUP($P17,Données!$J:$R,5,0)+VLOOKUP($P17,Données!$J:$R,6,0),"N/A")</f>
        <v>0</v>
      </c>
      <c r="X17" s="38">
        <f>IFERROR(L17+VLOOKUP($P17,Données!$J:$R,2,0)+VLOOKUP($P17,Données!$J:$R,3,0)+VLOOKUP($P17,Données!$J:$R,4,0)+VLOOKUP($P17,Données!$J:$R,5,0)+VLOOKUP($P17,Données!$J:$R,6,0)+VLOOKUP($P17,Données!$J:$R,7,0),"N/A")</f>
        <v>0</v>
      </c>
      <c r="Y17" s="38">
        <f>IFERROR(L17+VLOOKUP($P17,Données!$J:$R,2,0)+VLOOKUP($P17,Données!$J:$R,3,0)+VLOOKUP($P17,Données!$J:$R,4,0)+VLOOKUP($P17,Données!$J:$R,5,0)+VLOOKUP($P17,Données!$J:$R,6,0)+VLOOKUP($P17,Données!$J:$R,7,0)+VLOOKUP($P17,Données!$J:$R,8,0),"N/A")</f>
        <v>0</v>
      </c>
      <c r="Z17" s="38">
        <f>IFERROR(L17+VLOOKUP($P17,Données!$J:$R,2,0)+VLOOKUP($P17,Données!$J:$R,3,0)+VLOOKUP($P17,Données!$J:$R,4,0)+VLOOKUP($P17,Données!$J:$R,5,0)+VLOOKUP($P17,Données!$J:$R,6,0)+VLOOKUP($P17,Données!$J:$R,7,0)+VLOOKUP($P17,Données!$J:$R,8,0)+VLOOKUP($P17,Données!$J:$R,9,0),"N/A")</f>
        <v>0</v>
      </c>
    </row>
    <row r="18" spans="1:26" s="48" customFormat="1" ht="12" x14ac:dyDescent="0.25">
      <c r="A18" s="45">
        <f t="shared" si="0"/>
        <v>0</v>
      </c>
      <c r="B18" s="45">
        <f t="shared" si="1"/>
        <v>0</v>
      </c>
      <c r="C18" s="45"/>
      <c r="D18" s="46"/>
      <c r="E18" s="65"/>
      <c r="F18" s="65"/>
      <c r="G18" s="45"/>
      <c r="H18" s="47"/>
      <c r="I18" s="47"/>
      <c r="J18" s="47"/>
      <c r="K18" s="66"/>
      <c r="L18" s="53"/>
      <c r="M18" s="53"/>
      <c r="N18" s="47"/>
      <c r="O18" s="67">
        <f t="shared" si="2"/>
        <v>0</v>
      </c>
      <c r="P18" s="54" t="s">
        <v>9</v>
      </c>
      <c r="Q18" s="67">
        <f t="shared" si="3"/>
        <v>0</v>
      </c>
      <c r="R18" s="68">
        <f t="shared" si="4"/>
        <v>0</v>
      </c>
      <c r="S18" s="38">
        <f>IFERROR(L18+VLOOKUP($P18,Données!$J:$R,2,0),"N/A")</f>
        <v>0</v>
      </c>
      <c r="T18" s="38">
        <f>IFERROR(L18+VLOOKUP($P18,Données!$J:$R,2,0)+VLOOKUP($P18,Données!$J:$R,3,0),"N/A")</f>
        <v>0</v>
      </c>
      <c r="U18" s="38">
        <f>IFERROR(L18+VLOOKUP($P18,Données!$J:$R,2,0)+VLOOKUP($P18,Données!$J:$R,3,0)+VLOOKUP($P18,Données!$J:$R,4,0),"N/A")</f>
        <v>0</v>
      </c>
      <c r="V18" s="38">
        <f>IFERROR(L18+VLOOKUP($P18,Données!$J:$R,2,0)+VLOOKUP($P18,Données!$J:$R,3,0)+VLOOKUP($P18,Données!$J:$R,4,0)+VLOOKUP($P18,Données!$J:$R,5,0),"N/A")</f>
        <v>0</v>
      </c>
      <c r="W18" s="38">
        <f>IFERROR(L18+VLOOKUP($P18,Données!$J:$R,2,0)+VLOOKUP($P18,Données!$J:$R,3,0)+VLOOKUP($P18,Données!$J:$R,4,0)+VLOOKUP($P18,Données!$J:$R,5,0)+VLOOKUP($P18,Données!$J:$R,6,0),"N/A")</f>
        <v>0</v>
      </c>
      <c r="X18" s="38">
        <f>IFERROR(L18+VLOOKUP($P18,Données!$J:$R,2,0)+VLOOKUP($P18,Données!$J:$R,3,0)+VLOOKUP($P18,Données!$J:$R,4,0)+VLOOKUP($P18,Données!$J:$R,5,0)+VLOOKUP($P18,Données!$J:$R,6,0)+VLOOKUP($P18,Données!$J:$R,7,0),"N/A")</f>
        <v>0</v>
      </c>
      <c r="Y18" s="38">
        <f>IFERROR(L18+VLOOKUP($P18,Données!$J:$R,2,0)+VLOOKUP($P18,Données!$J:$R,3,0)+VLOOKUP($P18,Données!$J:$R,4,0)+VLOOKUP($P18,Données!$J:$R,5,0)+VLOOKUP($P18,Données!$J:$R,6,0)+VLOOKUP($P18,Données!$J:$R,7,0)+VLOOKUP($P18,Données!$J:$R,8,0),"N/A")</f>
        <v>0</v>
      </c>
      <c r="Z18" s="38">
        <f>IFERROR(L18+VLOOKUP($P18,Données!$J:$R,2,0)+VLOOKUP($P18,Données!$J:$R,3,0)+VLOOKUP($P18,Données!$J:$R,4,0)+VLOOKUP($P18,Données!$J:$R,5,0)+VLOOKUP($P18,Données!$J:$R,6,0)+VLOOKUP($P18,Données!$J:$R,7,0)+VLOOKUP($P18,Données!$J:$R,8,0)+VLOOKUP($P18,Données!$J:$R,9,0),"N/A")</f>
        <v>0</v>
      </c>
    </row>
    <row r="19" spans="1:26" s="48" customFormat="1" ht="12" x14ac:dyDescent="0.25">
      <c r="A19" s="45">
        <f t="shared" si="0"/>
        <v>0</v>
      </c>
      <c r="B19" s="45">
        <f t="shared" si="1"/>
        <v>0</v>
      </c>
      <c r="C19" s="45"/>
      <c r="D19" s="46"/>
      <c r="E19" s="65"/>
      <c r="F19" s="65"/>
      <c r="G19" s="45"/>
      <c r="H19" s="47"/>
      <c r="I19" s="47"/>
      <c r="J19" s="47"/>
      <c r="K19" s="66"/>
      <c r="L19" s="53"/>
      <c r="M19" s="53"/>
      <c r="N19" s="47"/>
      <c r="O19" s="67">
        <f t="shared" si="2"/>
        <v>0</v>
      </c>
      <c r="P19" s="54" t="s">
        <v>9</v>
      </c>
      <c r="Q19" s="67">
        <f t="shared" si="3"/>
        <v>0</v>
      </c>
      <c r="R19" s="68">
        <f t="shared" si="4"/>
        <v>0</v>
      </c>
      <c r="S19" s="38">
        <f>IFERROR(L19+VLOOKUP($P19,Données!$J:$R,2,0),"N/A")</f>
        <v>0</v>
      </c>
      <c r="T19" s="38">
        <f>IFERROR(L19+VLOOKUP($P19,Données!$J:$R,2,0)+VLOOKUP($P19,Données!$J:$R,3,0),"N/A")</f>
        <v>0</v>
      </c>
      <c r="U19" s="38">
        <f>IFERROR(L19+VLOOKUP($P19,Données!$J:$R,2,0)+VLOOKUP($P19,Données!$J:$R,3,0)+VLOOKUP($P19,Données!$J:$R,4,0),"N/A")</f>
        <v>0</v>
      </c>
      <c r="V19" s="38">
        <f>IFERROR(L19+VLOOKUP($P19,Données!$J:$R,2,0)+VLOOKUP($P19,Données!$J:$R,3,0)+VLOOKUP($P19,Données!$J:$R,4,0)+VLOOKUP($P19,Données!$J:$R,5,0),"N/A")</f>
        <v>0</v>
      </c>
      <c r="W19" s="38">
        <f>IFERROR(L19+VLOOKUP($P19,Données!$J:$R,2,0)+VLOOKUP($P19,Données!$J:$R,3,0)+VLOOKUP($P19,Données!$J:$R,4,0)+VLOOKUP($P19,Données!$J:$R,5,0)+VLOOKUP($P19,Données!$J:$R,6,0),"N/A")</f>
        <v>0</v>
      </c>
      <c r="X19" s="38">
        <f>IFERROR(L19+VLOOKUP($P19,Données!$J:$R,2,0)+VLOOKUP($P19,Données!$J:$R,3,0)+VLOOKUP($P19,Données!$J:$R,4,0)+VLOOKUP($P19,Données!$J:$R,5,0)+VLOOKUP($P19,Données!$J:$R,6,0)+VLOOKUP($P19,Données!$J:$R,7,0),"N/A")</f>
        <v>0</v>
      </c>
      <c r="Y19" s="38">
        <f>IFERROR(L19+VLOOKUP($P19,Données!$J:$R,2,0)+VLOOKUP($P19,Données!$J:$R,3,0)+VLOOKUP($P19,Données!$J:$R,4,0)+VLOOKUP($P19,Données!$J:$R,5,0)+VLOOKUP($P19,Données!$J:$R,6,0)+VLOOKUP($P19,Données!$J:$R,7,0)+VLOOKUP($P19,Données!$J:$R,8,0),"N/A")</f>
        <v>0</v>
      </c>
      <c r="Z19" s="38">
        <f>IFERROR(L19+VLOOKUP($P19,Données!$J:$R,2,0)+VLOOKUP($P19,Données!$J:$R,3,0)+VLOOKUP($P19,Données!$J:$R,4,0)+VLOOKUP($P19,Données!$J:$R,5,0)+VLOOKUP($P19,Données!$J:$R,6,0)+VLOOKUP($P19,Données!$J:$R,7,0)+VLOOKUP($P19,Données!$J:$R,8,0)+VLOOKUP($P19,Données!$J:$R,9,0),"N/A")</f>
        <v>0</v>
      </c>
    </row>
    <row r="20" spans="1:26" s="48" customFormat="1" ht="12" x14ac:dyDescent="0.25">
      <c r="A20" s="45">
        <f t="shared" si="0"/>
        <v>0</v>
      </c>
      <c r="B20" s="45">
        <f t="shared" si="1"/>
        <v>0</v>
      </c>
      <c r="C20" s="45"/>
      <c r="D20" s="46"/>
      <c r="E20" s="65"/>
      <c r="F20" s="65"/>
      <c r="G20" s="45"/>
      <c r="H20" s="47"/>
      <c r="I20" s="47"/>
      <c r="J20" s="47"/>
      <c r="K20" s="66"/>
      <c r="L20" s="53"/>
      <c r="M20" s="53"/>
      <c r="N20" s="47"/>
      <c r="O20" s="67">
        <f t="shared" si="2"/>
        <v>0</v>
      </c>
      <c r="P20" s="54" t="s">
        <v>9</v>
      </c>
      <c r="Q20" s="67">
        <f t="shared" si="3"/>
        <v>0</v>
      </c>
      <c r="R20" s="68">
        <f t="shared" si="4"/>
        <v>0</v>
      </c>
      <c r="S20" s="38">
        <f>IFERROR(L20+VLOOKUP($P20,Données!$J:$R,2,0),"N/A")</f>
        <v>0</v>
      </c>
      <c r="T20" s="38">
        <f>IFERROR(L20+VLOOKUP($P20,Données!$J:$R,2,0)+VLOOKUP($P20,Données!$J:$R,3,0),"N/A")</f>
        <v>0</v>
      </c>
      <c r="U20" s="38">
        <f>IFERROR(L20+VLOOKUP($P20,Données!$J:$R,2,0)+VLOOKUP($P20,Données!$J:$R,3,0)+VLOOKUP($P20,Données!$J:$R,4,0),"N/A")</f>
        <v>0</v>
      </c>
      <c r="V20" s="38">
        <f>IFERROR(L20+VLOOKUP($P20,Données!$J:$R,2,0)+VLOOKUP($P20,Données!$J:$R,3,0)+VLOOKUP($P20,Données!$J:$R,4,0)+VLOOKUP($P20,Données!$J:$R,5,0),"N/A")</f>
        <v>0</v>
      </c>
      <c r="W20" s="38">
        <f>IFERROR(L20+VLOOKUP($P20,Données!$J:$R,2,0)+VLOOKUP($P20,Données!$J:$R,3,0)+VLOOKUP($P20,Données!$J:$R,4,0)+VLOOKUP($P20,Données!$J:$R,5,0)+VLOOKUP($P20,Données!$J:$R,6,0),"N/A")</f>
        <v>0</v>
      </c>
      <c r="X20" s="38">
        <f>IFERROR(L20+VLOOKUP($P20,Données!$J:$R,2,0)+VLOOKUP($P20,Données!$J:$R,3,0)+VLOOKUP($P20,Données!$J:$R,4,0)+VLOOKUP($P20,Données!$J:$R,5,0)+VLOOKUP($P20,Données!$J:$R,6,0)+VLOOKUP($P20,Données!$J:$R,7,0),"N/A")</f>
        <v>0</v>
      </c>
      <c r="Y20" s="38">
        <f>IFERROR(L20+VLOOKUP($P20,Données!$J:$R,2,0)+VLOOKUP($P20,Données!$J:$R,3,0)+VLOOKUP($P20,Données!$J:$R,4,0)+VLOOKUP($P20,Données!$J:$R,5,0)+VLOOKUP($P20,Données!$J:$R,6,0)+VLOOKUP($P20,Données!$J:$R,7,0)+VLOOKUP($P20,Données!$J:$R,8,0),"N/A")</f>
        <v>0</v>
      </c>
      <c r="Z20" s="38">
        <f>IFERROR(L20+VLOOKUP($P20,Données!$J:$R,2,0)+VLOOKUP($P20,Données!$J:$R,3,0)+VLOOKUP($P20,Données!$J:$R,4,0)+VLOOKUP($P20,Données!$J:$R,5,0)+VLOOKUP($P20,Données!$J:$R,6,0)+VLOOKUP($P20,Données!$J:$R,7,0)+VLOOKUP($P20,Données!$J:$R,8,0)+VLOOKUP($P20,Données!$J:$R,9,0),"N/A")</f>
        <v>0</v>
      </c>
    </row>
    <row r="21" spans="1:26" s="48" customFormat="1" ht="12" x14ac:dyDescent="0.25">
      <c r="A21" s="45">
        <f t="shared" si="0"/>
        <v>0</v>
      </c>
      <c r="B21" s="45">
        <f t="shared" si="1"/>
        <v>0</v>
      </c>
      <c r="C21" s="45"/>
      <c r="D21" s="46"/>
      <c r="E21" s="65"/>
      <c r="F21" s="65"/>
      <c r="G21" s="45"/>
      <c r="H21" s="47"/>
      <c r="I21" s="47"/>
      <c r="J21" s="47"/>
      <c r="K21" s="66"/>
      <c r="L21" s="53"/>
      <c r="M21" s="53"/>
      <c r="N21" s="47"/>
      <c r="O21" s="67">
        <f t="shared" si="2"/>
        <v>0</v>
      </c>
      <c r="P21" s="54" t="s">
        <v>9</v>
      </c>
      <c r="Q21" s="67">
        <f t="shared" si="3"/>
        <v>0</v>
      </c>
      <c r="R21" s="68">
        <f t="shared" si="4"/>
        <v>0</v>
      </c>
      <c r="S21" s="38">
        <f>IFERROR(L21+VLOOKUP($P21,Données!$J:$R,2,0),"N/A")</f>
        <v>0</v>
      </c>
      <c r="T21" s="38">
        <f>IFERROR(L21+VLOOKUP($P21,Données!$J:$R,2,0)+VLOOKUP($P21,Données!$J:$R,3,0),"N/A")</f>
        <v>0</v>
      </c>
      <c r="U21" s="38">
        <f>IFERROR(L21+VLOOKUP($P21,Données!$J:$R,2,0)+VLOOKUP($P21,Données!$J:$R,3,0)+VLOOKUP($P21,Données!$J:$R,4,0),"N/A")</f>
        <v>0</v>
      </c>
      <c r="V21" s="38">
        <f>IFERROR(L21+VLOOKUP($P21,Données!$J:$R,2,0)+VLOOKUP($P21,Données!$J:$R,3,0)+VLOOKUP($P21,Données!$J:$R,4,0)+VLOOKUP($P21,Données!$J:$R,5,0),"N/A")</f>
        <v>0</v>
      </c>
      <c r="W21" s="38">
        <f>IFERROR(L21+VLOOKUP($P21,Données!$J:$R,2,0)+VLOOKUP($P21,Données!$J:$R,3,0)+VLOOKUP($P21,Données!$J:$R,4,0)+VLOOKUP($P21,Données!$J:$R,5,0)+VLOOKUP($P21,Données!$J:$R,6,0),"N/A")</f>
        <v>0</v>
      </c>
      <c r="X21" s="38">
        <f>IFERROR(L21+VLOOKUP($P21,Données!$J:$R,2,0)+VLOOKUP($P21,Données!$J:$R,3,0)+VLOOKUP($P21,Données!$J:$R,4,0)+VLOOKUP($P21,Données!$J:$R,5,0)+VLOOKUP($P21,Données!$J:$R,6,0)+VLOOKUP($P21,Données!$J:$R,7,0),"N/A")</f>
        <v>0</v>
      </c>
      <c r="Y21" s="38">
        <f>IFERROR(L21+VLOOKUP($P21,Données!$J:$R,2,0)+VLOOKUP($P21,Données!$J:$R,3,0)+VLOOKUP($P21,Données!$J:$R,4,0)+VLOOKUP($P21,Données!$J:$R,5,0)+VLOOKUP($P21,Données!$J:$R,6,0)+VLOOKUP($P21,Données!$J:$R,7,0)+VLOOKUP($P21,Données!$J:$R,8,0),"N/A")</f>
        <v>0</v>
      </c>
      <c r="Z21" s="38">
        <f>IFERROR(L21+VLOOKUP($P21,Données!$J:$R,2,0)+VLOOKUP($P21,Données!$J:$R,3,0)+VLOOKUP($P21,Données!$J:$R,4,0)+VLOOKUP($P21,Données!$J:$R,5,0)+VLOOKUP($P21,Données!$J:$R,6,0)+VLOOKUP($P21,Données!$J:$R,7,0)+VLOOKUP($P21,Données!$J:$R,8,0)+VLOOKUP($P21,Données!$J:$R,9,0),"N/A")</f>
        <v>0</v>
      </c>
    </row>
    <row r="22" spans="1:26" s="48" customFormat="1" ht="12" x14ac:dyDescent="0.25">
      <c r="A22" s="45">
        <f t="shared" si="0"/>
        <v>0</v>
      </c>
      <c r="B22" s="45">
        <f t="shared" si="1"/>
        <v>0</v>
      </c>
      <c r="C22" s="45"/>
      <c r="D22" s="46"/>
      <c r="E22" s="65"/>
      <c r="F22" s="65"/>
      <c r="G22" s="45"/>
      <c r="H22" s="47"/>
      <c r="I22" s="47"/>
      <c r="J22" s="47"/>
      <c r="K22" s="66"/>
      <c r="L22" s="53"/>
      <c r="M22" s="53"/>
      <c r="N22" s="47"/>
      <c r="O22" s="67">
        <f t="shared" si="2"/>
        <v>0</v>
      </c>
      <c r="P22" s="54" t="s">
        <v>9</v>
      </c>
      <c r="Q22" s="67">
        <f t="shared" si="3"/>
        <v>0</v>
      </c>
      <c r="R22" s="68">
        <f t="shared" si="4"/>
        <v>0</v>
      </c>
      <c r="S22" s="38">
        <f>IFERROR(L22+VLOOKUP($P22,Données!$J:$R,2,0),"N/A")</f>
        <v>0</v>
      </c>
      <c r="T22" s="38">
        <f>IFERROR(L22+VLOOKUP($P22,Données!$J:$R,2,0)+VLOOKUP($P22,Données!$J:$R,3,0),"N/A")</f>
        <v>0</v>
      </c>
      <c r="U22" s="38">
        <f>IFERROR(L22+VLOOKUP($P22,Données!$J:$R,2,0)+VLOOKUP($P22,Données!$J:$R,3,0)+VLOOKUP($P22,Données!$J:$R,4,0),"N/A")</f>
        <v>0</v>
      </c>
      <c r="V22" s="38">
        <f>IFERROR(L22+VLOOKUP($P22,Données!$J:$R,2,0)+VLOOKUP($P22,Données!$J:$R,3,0)+VLOOKUP($P22,Données!$J:$R,4,0)+VLOOKUP($P22,Données!$J:$R,5,0),"N/A")</f>
        <v>0</v>
      </c>
      <c r="W22" s="38">
        <f>IFERROR(L22+VLOOKUP($P22,Données!$J:$R,2,0)+VLOOKUP($P22,Données!$J:$R,3,0)+VLOOKUP($P22,Données!$J:$R,4,0)+VLOOKUP($P22,Données!$J:$R,5,0)+VLOOKUP($P22,Données!$J:$R,6,0),"N/A")</f>
        <v>0</v>
      </c>
      <c r="X22" s="38">
        <f>IFERROR(L22+VLOOKUP($P22,Données!$J:$R,2,0)+VLOOKUP($P22,Données!$J:$R,3,0)+VLOOKUP($P22,Données!$J:$R,4,0)+VLOOKUP($P22,Données!$J:$R,5,0)+VLOOKUP($P22,Données!$J:$R,6,0)+VLOOKUP($P22,Données!$J:$R,7,0),"N/A")</f>
        <v>0</v>
      </c>
      <c r="Y22" s="38">
        <f>IFERROR(L22+VLOOKUP($P22,Données!$J:$R,2,0)+VLOOKUP($P22,Données!$J:$R,3,0)+VLOOKUP($P22,Données!$J:$R,4,0)+VLOOKUP($P22,Données!$J:$R,5,0)+VLOOKUP($P22,Données!$J:$R,6,0)+VLOOKUP($P22,Données!$J:$R,7,0)+VLOOKUP($P22,Données!$J:$R,8,0),"N/A")</f>
        <v>0</v>
      </c>
      <c r="Z22" s="38">
        <f>IFERROR(L22+VLOOKUP($P22,Données!$J:$R,2,0)+VLOOKUP($P22,Données!$J:$R,3,0)+VLOOKUP($P22,Données!$J:$R,4,0)+VLOOKUP($P22,Données!$J:$R,5,0)+VLOOKUP($P22,Données!$J:$R,6,0)+VLOOKUP($P22,Données!$J:$R,7,0)+VLOOKUP($P22,Données!$J:$R,8,0)+VLOOKUP($P22,Données!$J:$R,9,0),"N/A")</f>
        <v>0</v>
      </c>
    </row>
    <row r="23" spans="1:26" s="48" customFormat="1" ht="12" x14ac:dyDescent="0.25">
      <c r="A23" s="45">
        <f t="shared" si="0"/>
        <v>0</v>
      </c>
      <c r="B23" s="45">
        <f t="shared" si="1"/>
        <v>0</v>
      </c>
      <c r="C23" s="45"/>
      <c r="D23" s="46"/>
      <c r="E23" s="65"/>
      <c r="F23" s="65"/>
      <c r="G23" s="45"/>
      <c r="H23" s="47"/>
      <c r="I23" s="47"/>
      <c r="J23" s="47"/>
      <c r="K23" s="66"/>
      <c r="L23" s="53"/>
      <c r="M23" s="53"/>
      <c r="N23" s="47"/>
      <c r="O23" s="67">
        <f t="shared" si="2"/>
        <v>0</v>
      </c>
      <c r="P23" s="54" t="s">
        <v>9</v>
      </c>
      <c r="Q23" s="67">
        <f t="shared" si="3"/>
        <v>0</v>
      </c>
      <c r="R23" s="68">
        <f t="shared" si="4"/>
        <v>0</v>
      </c>
      <c r="S23" s="38">
        <f>IFERROR(L23+VLOOKUP($P23,Données!$J:$R,2,0),"N/A")</f>
        <v>0</v>
      </c>
      <c r="T23" s="38">
        <f>IFERROR(L23+VLOOKUP($P23,Données!$J:$R,2,0)+VLOOKUP($P23,Données!$J:$R,3,0),"N/A")</f>
        <v>0</v>
      </c>
      <c r="U23" s="38">
        <f>IFERROR(L23+VLOOKUP($P23,Données!$J:$R,2,0)+VLOOKUP($P23,Données!$J:$R,3,0)+VLOOKUP($P23,Données!$J:$R,4,0),"N/A")</f>
        <v>0</v>
      </c>
      <c r="V23" s="38">
        <f>IFERROR(L23+VLOOKUP($P23,Données!$J:$R,2,0)+VLOOKUP($P23,Données!$J:$R,3,0)+VLOOKUP($P23,Données!$J:$R,4,0)+VLOOKUP($P23,Données!$J:$R,5,0),"N/A")</f>
        <v>0</v>
      </c>
      <c r="W23" s="38">
        <f>IFERROR(L23+VLOOKUP($P23,Données!$J:$R,2,0)+VLOOKUP($P23,Données!$J:$R,3,0)+VLOOKUP($P23,Données!$J:$R,4,0)+VLOOKUP($P23,Données!$J:$R,5,0)+VLOOKUP($P23,Données!$J:$R,6,0),"N/A")</f>
        <v>0</v>
      </c>
      <c r="X23" s="38">
        <f>IFERROR(L23+VLOOKUP($P23,Données!$J:$R,2,0)+VLOOKUP($P23,Données!$J:$R,3,0)+VLOOKUP($P23,Données!$J:$R,4,0)+VLOOKUP($P23,Données!$J:$R,5,0)+VLOOKUP($P23,Données!$J:$R,6,0)+VLOOKUP($P23,Données!$J:$R,7,0),"N/A")</f>
        <v>0</v>
      </c>
      <c r="Y23" s="38">
        <f>IFERROR(L23+VLOOKUP($P23,Données!$J:$R,2,0)+VLOOKUP($P23,Données!$J:$R,3,0)+VLOOKUP($P23,Données!$J:$R,4,0)+VLOOKUP($P23,Données!$J:$R,5,0)+VLOOKUP($P23,Données!$J:$R,6,0)+VLOOKUP($P23,Données!$J:$R,7,0)+VLOOKUP($P23,Données!$J:$R,8,0),"N/A")</f>
        <v>0</v>
      </c>
      <c r="Z23" s="38">
        <f>IFERROR(L23+VLOOKUP($P23,Données!$J:$R,2,0)+VLOOKUP($P23,Données!$J:$R,3,0)+VLOOKUP($P23,Données!$J:$R,4,0)+VLOOKUP($P23,Données!$J:$R,5,0)+VLOOKUP($P23,Données!$J:$R,6,0)+VLOOKUP($P23,Données!$J:$R,7,0)+VLOOKUP($P23,Données!$J:$R,8,0)+VLOOKUP($P23,Données!$J:$R,9,0),"N/A")</f>
        <v>0</v>
      </c>
    </row>
    <row r="24" spans="1:26" s="48" customFormat="1" ht="12" x14ac:dyDescent="0.25">
      <c r="A24" s="45">
        <f t="shared" si="0"/>
        <v>0</v>
      </c>
      <c r="B24" s="45">
        <f t="shared" si="1"/>
        <v>0</v>
      </c>
      <c r="C24" s="45"/>
      <c r="D24" s="46"/>
      <c r="E24" s="65"/>
      <c r="F24" s="65"/>
      <c r="G24" s="45"/>
      <c r="H24" s="47"/>
      <c r="I24" s="47"/>
      <c r="J24" s="47"/>
      <c r="K24" s="66"/>
      <c r="L24" s="53"/>
      <c r="M24" s="53"/>
      <c r="N24" s="47"/>
      <c r="O24" s="67">
        <f t="shared" si="2"/>
        <v>0</v>
      </c>
      <c r="P24" s="54" t="s">
        <v>9</v>
      </c>
      <c r="Q24" s="67">
        <f t="shared" si="3"/>
        <v>0</v>
      </c>
      <c r="R24" s="68">
        <f t="shared" si="4"/>
        <v>0</v>
      </c>
      <c r="S24" s="38">
        <f>IFERROR(L24+VLOOKUP($P24,Données!$J:$R,2,0),"N/A")</f>
        <v>0</v>
      </c>
      <c r="T24" s="38">
        <f>IFERROR(L24+VLOOKUP($P24,Données!$J:$R,2,0)+VLOOKUP($P24,Données!$J:$R,3,0),"N/A")</f>
        <v>0</v>
      </c>
      <c r="U24" s="38">
        <f>IFERROR(L24+VLOOKUP($P24,Données!$J:$R,2,0)+VLOOKUP($P24,Données!$J:$R,3,0)+VLOOKUP($P24,Données!$J:$R,4,0),"N/A")</f>
        <v>0</v>
      </c>
      <c r="V24" s="38">
        <f>IFERROR(L24+VLOOKUP($P24,Données!$J:$R,2,0)+VLOOKUP($P24,Données!$J:$R,3,0)+VLOOKUP($P24,Données!$J:$R,4,0)+VLOOKUP($P24,Données!$J:$R,5,0),"N/A")</f>
        <v>0</v>
      </c>
      <c r="W24" s="38">
        <f>IFERROR(L24+VLOOKUP($P24,Données!$J:$R,2,0)+VLOOKUP($P24,Données!$J:$R,3,0)+VLOOKUP($P24,Données!$J:$R,4,0)+VLOOKUP($P24,Données!$J:$R,5,0)+VLOOKUP($P24,Données!$J:$R,6,0),"N/A")</f>
        <v>0</v>
      </c>
      <c r="X24" s="38">
        <f>IFERROR(L24+VLOOKUP($P24,Données!$J:$R,2,0)+VLOOKUP($P24,Données!$J:$R,3,0)+VLOOKUP($P24,Données!$J:$R,4,0)+VLOOKUP($P24,Données!$J:$R,5,0)+VLOOKUP($P24,Données!$J:$R,6,0)+VLOOKUP($P24,Données!$J:$R,7,0),"N/A")</f>
        <v>0</v>
      </c>
      <c r="Y24" s="38">
        <f>IFERROR(L24+VLOOKUP($P24,Données!$J:$R,2,0)+VLOOKUP($P24,Données!$J:$R,3,0)+VLOOKUP($P24,Données!$J:$R,4,0)+VLOOKUP($P24,Données!$J:$R,5,0)+VLOOKUP($P24,Données!$J:$R,6,0)+VLOOKUP($P24,Données!$J:$R,7,0)+VLOOKUP($P24,Données!$J:$R,8,0),"N/A")</f>
        <v>0</v>
      </c>
      <c r="Z24" s="38">
        <f>IFERROR(L24+VLOOKUP($P24,Données!$J:$R,2,0)+VLOOKUP($P24,Données!$J:$R,3,0)+VLOOKUP($P24,Données!$J:$R,4,0)+VLOOKUP($P24,Données!$J:$R,5,0)+VLOOKUP($P24,Données!$J:$R,6,0)+VLOOKUP($P24,Données!$J:$R,7,0)+VLOOKUP($P24,Données!$J:$R,8,0)+VLOOKUP($P24,Données!$J:$R,9,0),"N/A")</f>
        <v>0</v>
      </c>
    </row>
    <row r="25" spans="1:26" s="48" customFormat="1" ht="12" x14ac:dyDescent="0.25">
      <c r="A25" s="45">
        <f t="shared" si="0"/>
        <v>0</v>
      </c>
      <c r="B25" s="45">
        <f t="shared" si="1"/>
        <v>0</v>
      </c>
      <c r="C25" s="45"/>
      <c r="D25" s="46"/>
      <c r="E25" s="65"/>
      <c r="F25" s="65"/>
      <c r="G25" s="45"/>
      <c r="H25" s="47"/>
      <c r="I25" s="47"/>
      <c r="J25" s="47"/>
      <c r="K25" s="66"/>
      <c r="L25" s="53"/>
      <c r="M25" s="53"/>
      <c r="N25" s="47"/>
      <c r="O25" s="67">
        <f t="shared" si="2"/>
        <v>0</v>
      </c>
      <c r="P25" s="54" t="s">
        <v>9</v>
      </c>
      <c r="Q25" s="67">
        <f t="shared" si="3"/>
        <v>0</v>
      </c>
      <c r="R25" s="68">
        <f t="shared" si="4"/>
        <v>0</v>
      </c>
      <c r="S25" s="38">
        <f>IFERROR(L25+VLOOKUP($P25,Données!$J:$R,2,0),"N/A")</f>
        <v>0</v>
      </c>
      <c r="T25" s="38">
        <f>IFERROR(L25+VLOOKUP($P25,Données!$J:$R,2,0)+VLOOKUP($P25,Données!$J:$R,3,0),"N/A")</f>
        <v>0</v>
      </c>
      <c r="U25" s="38">
        <f>IFERROR(L25+VLOOKUP($P25,Données!$J:$R,2,0)+VLOOKUP($P25,Données!$J:$R,3,0)+VLOOKUP($P25,Données!$J:$R,4,0),"N/A")</f>
        <v>0</v>
      </c>
      <c r="V25" s="38">
        <f>IFERROR(L25+VLOOKUP($P25,Données!$J:$R,2,0)+VLOOKUP($P25,Données!$J:$R,3,0)+VLOOKUP($P25,Données!$J:$R,4,0)+VLOOKUP($P25,Données!$J:$R,5,0),"N/A")</f>
        <v>0</v>
      </c>
      <c r="W25" s="38">
        <f>IFERROR(L25+VLOOKUP($P25,Données!$J:$R,2,0)+VLOOKUP($P25,Données!$J:$R,3,0)+VLOOKUP($P25,Données!$J:$R,4,0)+VLOOKUP($P25,Données!$J:$R,5,0)+VLOOKUP($P25,Données!$J:$R,6,0),"N/A")</f>
        <v>0</v>
      </c>
      <c r="X25" s="38">
        <f>IFERROR(L25+VLOOKUP($P25,Données!$J:$R,2,0)+VLOOKUP($P25,Données!$J:$R,3,0)+VLOOKUP($P25,Données!$J:$R,4,0)+VLOOKUP($P25,Données!$J:$R,5,0)+VLOOKUP($P25,Données!$J:$R,6,0)+VLOOKUP($P25,Données!$J:$R,7,0),"N/A")</f>
        <v>0</v>
      </c>
      <c r="Y25" s="38">
        <f>IFERROR(L25+VLOOKUP($P25,Données!$J:$R,2,0)+VLOOKUP($P25,Données!$J:$R,3,0)+VLOOKUP($P25,Données!$J:$R,4,0)+VLOOKUP($P25,Données!$J:$R,5,0)+VLOOKUP($P25,Données!$J:$R,6,0)+VLOOKUP($P25,Données!$J:$R,7,0)+VLOOKUP($P25,Données!$J:$R,8,0),"N/A")</f>
        <v>0</v>
      </c>
      <c r="Z25" s="38">
        <f>IFERROR(L25+VLOOKUP($P25,Données!$J:$R,2,0)+VLOOKUP($P25,Données!$J:$R,3,0)+VLOOKUP($P25,Données!$J:$R,4,0)+VLOOKUP($P25,Données!$J:$R,5,0)+VLOOKUP($P25,Données!$J:$R,6,0)+VLOOKUP($P25,Données!$J:$R,7,0)+VLOOKUP($P25,Données!$J:$R,8,0)+VLOOKUP($P25,Données!$J:$R,9,0),"N/A")</f>
        <v>0</v>
      </c>
    </row>
    <row r="26" spans="1:26" s="48" customFormat="1" ht="12" x14ac:dyDescent="0.25">
      <c r="A26" s="45">
        <f t="shared" si="0"/>
        <v>0</v>
      </c>
      <c r="B26" s="45">
        <f t="shared" si="1"/>
        <v>0</v>
      </c>
      <c r="C26" s="45"/>
      <c r="D26" s="46"/>
      <c r="E26" s="65"/>
      <c r="F26" s="65"/>
      <c r="G26" s="45"/>
      <c r="H26" s="47"/>
      <c r="I26" s="47"/>
      <c r="J26" s="47"/>
      <c r="K26" s="66"/>
      <c r="L26" s="53"/>
      <c r="M26" s="53"/>
      <c r="N26" s="47"/>
      <c r="O26" s="67">
        <f t="shared" si="2"/>
        <v>0</v>
      </c>
      <c r="P26" s="54" t="s">
        <v>9</v>
      </c>
      <c r="Q26" s="67">
        <f t="shared" si="3"/>
        <v>0</v>
      </c>
      <c r="R26" s="68">
        <f t="shared" si="4"/>
        <v>0</v>
      </c>
      <c r="S26" s="38">
        <f>IFERROR(L26+VLOOKUP($P26,Données!$J:$R,2,0),"N/A")</f>
        <v>0</v>
      </c>
      <c r="T26" s="38">
        <f>IFERROR(L26+VLOOKUP($P26,Données!$J:$R,2,0)+VLOOKUP($P26,Données!$J:$R,3,0),"N/A")</f>
        <v>0</v>
      </c>
      <c r="U26" s="38">
        <f>IFERROR(L26+VLOOKUP($P26,Données!$J:$R,2,0)+VLOOKUP($P26,Données!$J:$R,3,0)+VLOOKUP($P26,Données!$J:$R,4,0),"N/A")</f>
        <v>0</v>
      </c>
      <c r="V26" s="38">
        <f>IFERROR(L26+VLOOKUP($P26,Données!$J:$R,2,0)+VLOOKUP($P26,Données!$J:$R,3,0)+VLOOKUP($P26,Données!$J:$R,4,0)+VLOOKUP($P26,Données!$J:$R,5,0),"N/A")</f>
        <v>0</v>
      </c>
      <c r="W26" s="38">
        <f>IFERROR(L26+VLOOKUP($P26,Données!$J:$R,2,0)+VLOOKUP($P26,Données!$J:$R,3,0)+VLOOKUP($P26,Données!$J:$R,4,0)+VLOOKUP($P26,Données!$J:$R,5,0)+VLOOKUP($P26,Données!$J:$R,6,0),"N/A")</f>
        <v>0</v>
      </c>
      <c r="X26" s="38">
        <f>IFERROR(L26+VLOOKUP($P26,Données!$J:$R,2,0)+VLOOKUP($P26,Données!$J:$R,3,0)+VLOOKUP($P26,Données!$J:$R,4,0)+VLOOKUP($P26,Données!$J:$R,5,0)+VLOOKUP($P26,Données!$J:$R,6,0)+VLOOKUP($P26,Données!$J:$R,7,0),"N/A")</f>
        <v>0</v>
      </c>
      <c r="Y26" s="38">
        <f>IFERROR(L26+VLOOKUP($P26,Données!$J:$R,2,0)+VLOOKUP($P26,Données!$J:$R,3,0)+VLOOKUP($P26,Données!$J:$R,4,0)+VLOOKUP($P26,Données!$J:$R,5,0)+VLOOKUP($P26,Données!$J:$R,6,0)+VLOOKUP($P26,Données!$J:$R,7,0)+VLOOKUP($P26,Données!$J:$R,8,0),"N/A")</f>
        <v>0</v>
      </c>
      <c r="Z26" s="38">
        <f>IFERROR(L26+VLOOKUP($P26,Données!$J:$R,2,0)+VLOOKUP($P26,Données!$J:$R,3,0)+VLOOKUP($P26,Données!$J:$R,4,0)+VLOOKUP($P26,Données!$J:$R,5,0)+VLOOKUP($P26,Données!$J:$R,6,0)+VLOOKUP($P26,Données!$J:$R,7,0)+VLOOKUP($P26,Données!$J:$R,8,0)+VLOOKUP($P26,Données!$J:$R,9,0),"N/A")</f>
        <v>0</v>
      </c>
    </row>
    <row r="27" spans="1:26" s="48" customFormat="1" ht="12" x14ac:dyDescent="0.25">
      <c r="A27" s="45">
        <f t="shared" si="0"/>
        <v>0</v>
      </c>
      <c r="B27" s="45">
        <f t="shared" si="1"/>
        <v>0</v>
      </c>
      <c r="C27" s="45"/>
      <c r="D27" s="46"/>
      <c r="E27" s="65"/>
      <c r="F27" s="65"/>
      <c r="G27" s="45"/>
      <c r="H27" s="47"/>
      <c r="I27" s="47"/>
      <c r="J27" s="47"/>
      <c r="K27" s="66"/>
      <c r="L27" s="53"/>
      <c r="M27" s="53"/>
      <c r="N27" s="47"/>
      <c r="O27" s="67">
        <f t="shared" si="2"/>
        <v>0</v>
      </c>
      <c r="P27" s="54" t="s">
        <v>9</v>
      </c>
      <c r="Q27" s="67">
        <f t="shared" si="3"/>
        <v>0</v>
      </c>
      <c r="R27" s="68">
        <f t="shared" si="4"/>
        <v>0</v>
      </c>
      <c r="S27" s="38">
        <f>IFERROR(L27+VLOOKUP($P27,Données!$J:$R,2,0),"N/A")</f>
        <v>0</v>
      </c>
      <c r="T27" s="38">
        <f>IFERROR(L27+VLOOKUP($P27,Données!$J:$R,2,0)+VLOOKUP($P27,Données!$J:$R,3,0),"N/A")</f>
        <v>0</v>
      </c>
      <c r="U27" s="38">
        <f>IFERROR(L27+VLOOKUP($P27,Données!$J:$R,2,0)+VLOOKUP($P27,Données!$J:$R,3,0)+VLOOKUP($P27,Données!$J:$R,4,0),"N/A")</f>
        <v>0</v>
      </c>
      <c r="V27" s="38">
        <f>IFERROR(L27+VLOOKUP($P27,Données!$J:$R,2,0)+VLOOKUP($P27,Données!$J:$R,3,0)+VLOOKUP($P27,Données!$J:$R,4,0)+VLOOKUP($P27,Données!$J:$R,5,0),"N/A")</f>
        <v>0</v>
      </c>
      <c r="W27" s="38">
        <f>IFERROR(L27+VLOOKUP($P27,Données!$J:$R,2,0)+VLOOKUP($P27,Données!$J:$R,3,0)+VLOOKUP($P27,Données!$J:$R,4,0)+VLOOKUP($P27,Données!$J:$R,5,0)+VLOOKUP($P27,Données!$J:$R,6,0),"N/A")</f>
        <v>0</v>
      </c>
      <c r="X27" s="38">
        <f>IFERROR(L27+VLOOKUP($P27,Données!$J:$R,2,0)+VLOOKUP($P27,Données!$J:$R,3,0)+VLOOKUP($P27,Données!$J:$R,4,0)+VLOOKUP($P27,Données!$J:$R,5,0)+VLOOKUP($P27,Données!$J:$R,6,0)+VLOOKUP($P27,Données!$J:$R,7,0),"N/A")</f>
        <v>0</v>
      </c>
      <c r="Y27" s="38">
        <f>IFERROR(L27+VLOOKUP($P27,Données!$J:$R,2,0)+VLOOKUP($P27,Données!$J:$R,3,0)+VLOOKUP($P27,Données!$J:$R,4,0)+VLOOKUP($P27,Données!$J:$R,5,0)+VLOOKUP($P27,Données!$J:$R,6,0)+VLOOKUP($P27,Données!$J:$R,7,0)+VLOOKUP($P27,Données!$J:$R,8,0),"N/A")</f>
        <v>0</v>
      </c>
      <c r="Z27" s="38">
        <f>IFERROR(L27+VLOOKUP($P27,Données!$J:$R,2,0)+VLOOKUP($P27,Données!$J:$R,3,0)+VLOOKUP($P27,Données!$J:$R,4,0)+VLOOKUP($P27,Données!$J:$R,5,0)+VLOOKUP($P27,Données!$J:$R,6,0)+VLOOKUP($P27,Données!$J:$R,7,0)+VLOOKUP($P27,Données!$J:$R,8,0)+VLOOKUP($P27,Données!$J:$R,9,0),"N/A")</f>
        <v>0</v>
      </c>
    </row>
    <row r="28" spans="1:26" s="48" customFormat="1" ht="12" x14ac:dyDescent="0.25">
      <c r="A28" s="45">
        <f t="shared" si="0"/>
        <v>0</v>
      </c>
      <c r="B28" s="45">
        <f t="shared" si="1"/>
        <v>0</v>
      </c>
      <c r="C28" s="45"/>
      <c r="D28" s="46"/>
      <c r="E28" s="65"/>
      <c r="F28" s="65"/>
      <c r="G28" s="45"/>
      <c r="H28" s="47"/>
      <c r="I28" s="47"/>
      <c r="J28" s="47"/>
      <c r="K28" s="66"/>
      <c r="L28" s="53"/>
      <c r="M28" s="53"/>
      <c r="N28" s="47"/>
      <c r="O28" s="67">
        <f t="shared" si="2"/>
        <v>0</v>
      </c>
      <c r="P28" s="54" t="s">
        <v>9</v>
      </c>
      <c r="Q28" s="67">
        <f t="shared" si="3"/>
        <v>0</v>
      </c>
      <c r="R28" s="68">
        <f t="shared" si="4"/>
        <v>0</v>
      </c>
      <c r="S28" s="38">
        <f>IFERROR(L28+VLOOKUP($P28,Données!$J:$R,2,0),"N/A")</f>
        <v>0</v>
      </c>
      <c r="T28" s="38">
        <f>IFERROR(L28+VLOOKUP($P28,Données!$J:$R,2,0)+VLOOKUP($P28,Données!$J:$R,3,0),"N/A")</f>
        <v>0</v>
      </c>
      <c r="U28" s="38">
        <f>IFERROR(L28+VLOOKUP($P28,Données!$J:$R,2,0)+VLOOKUP($P28,Données!$J:$R,3,0)+VLOOKUP($P28,Données!$J:$R,4,0),"N/A")</f>
        <v>0</v>
      </c>
      <c r="V28" s="38">
        <f>IFERROR(L28+VLOOKUP($P28,Données!$J:$R,2,0)+VLOOKUP($P28,Données!$J:$R,3,0)+VLOOKUP($P28,Données!$J:$R,4,0)+VLOOKUP($P28,Données!$J:$R,5,0),"N/A")</f>
        <v>0</v>
      </c>
      <c r="W28" s="38">
        <f>IFERROR(L28+VLOOKUP($P28,Données!$J:$R,2,0)+VLOOKUP($P28,Données!$J:$R,3,0)+VLOOKUP($P28,Données!$J:$R,4,0)+VLOOKUP($P28,Données!$J:$R,5,0)+VLOOKUP($P28,Données!$J:$R,6,0),"N/A")</f>
        <v>0</v>
      </c>
      <c r="X28" s="38">
        <f>IFERROR(L28+VLOOKUP($P28,Données!$J:$R,2,0)+VLOOKUP($P28,Données!$J:$R,3,0)+VLOOKUP($P28,Données!$J:$R,4,0)+VLOOKUP($P28,Données!$J:$R,5,0)+VLOOKUP($P28,Données!$J:$R,6,0)+VLOOKUP($P28,Données!$J:$R,7,0),"N/A")</f>
        <v>0</v>
      </c>
      <c r="Y28" s="38">
        <f>IFERROR(L28+VLOOKUP($P28,Données!$J:$R,2,0)+VLOOKUP($P28,Données!$J:$R,3,0)+VLOOKUP($P28,Données!$J:$R,4,0)+VLOOKUP($P28,Données!$J:$R,5,0)+VLOOKUP($P28,Données!$J:$R,6,0)+VLOOKUP($P28,Données!$J:$R,7,0)+VLOOKUP($P28,Données!$J:$R,8,0),"N/A")</f>
        <v>0</v>
      </c>
      <c r="Z28" s="38">
        <f>IFERROR(L28+VLOOKUP($P28,Données!$J:$R,2,0)+VLOOKUP($P28,Données!$J:$R,3,0)+VLOOKUP($P28,Données!$J:$R,4,0)+VLOOKUP($P28,Données!$J:$R,5,0)+VLOOKUP($P28,Données!$J:$R,6,0)+VLOOKUP($P28,Données!$J:$R,7,0)+VLOOKUP($P28,Données!$J:$R,8,0)+VLOOKUP($P28,Données!$J:$R,9,0),"N/A")</f>
        <v>0</v>
      </c>
    </row>
    <row r="29" spans="1:26" s="48" customFormat="1" ht="12" x14ac:dyDescent="0.25">
      <c r="A29" s="45">
        <f t="shared" si="0"/>
        <v>0</v>
      </c>
      <c r="B29" s="45">
        <f t="shared" si="1"/>
        <v>0</v>
      </c>
      <c r="C29" s="45"/>
      <c r="D29" s="46"/>
      <c r="E29" s="65"/>
      <c r="F29" s="65"/>
      <c r="G29" s="45"/>
      <c r="H29" s="47"/>
      <c r="I29" s="47"/>
      <c r="J29" s="47"/>
      <c r="K29" s="66"/>
      <c r="L29" s="53"/>
      <c r="M29" s="53"/>
      <c r="N29" s="47"/>
      <c r="O29" s="67">
        <f t="shared" si="2"/>
        <v>0</v>
      </c>
      <c r="P29" s="54" t="s">
        <v>9</v>
      </c>
      <c r="Q29" s="67">
        <f t="shared" si="3"/>
        <v>0</v>
      </c>
      <c r="R29" s="68">
        <f t="shared" si="4"/>
        <v>0</v>
      </c>
      <c r="S29" s="38">
        <f>IFERROR(L29+VLOOKUP($P29,Données!$J:$R,2,0),"N/A")</f>
        <v>0</v>
      </c>
      <c r="T29" s="38">
        <f>IFERROR(L29+VLOOKUP($P29,Données!$J:$R,2,0)+VLOOKUP($P29,Données!$J:$R,3,0),"N/A")</f>
        <v>0</v>
      </c>
      <c r="U29" s="38">
        <f>IFERROR(L29+VLOOKUP($P29,Données!$J:$R,2,0)+VLOOKUP($P29,Données!$J:$R,3,0)+VLOOKUP($P29,Données!$J:$R,4,0),"N/A")</f>
        <v>0</v>
      </c>
      <c r="V29" s="38">
        <f>IFERROR(L29+VLOOKUP($P29,Données!$J:$R,2,0)+VLOOKUP($P29,Données!$J:$R,3,0)+VLOOKUP($P29,Données!$J:$R,4,0)+VLOOKUP($P29,Données!$J:$R,5,0),"N/A")</f>
        <v>0</v>
      </c>
      <c r="W29" s="38">
        <f>IFERROR(L29+VLOOKUP($P29,Données!$J:$R,2,0)+VLOOKUP($P29,Données!$J:$R,3,0)+VLOOKUP($P29,Données!$J:$R,4,0)+VLOOKUP($P29,Données!$J:$R,5,0)+VLOOKUP($P29,Données!$J:$R,6,0),"N/A")</f>
        <v>0</v>
      </c>
      <c r="X29" s="38">
        <f>IFERROR(L29+VLOOKUP($P29,Données!$J:$R,2,0)+VLOOKUP($P29,Données!$J:$R,3,0)+VLOOKUP($P29,Données!$J:$R,4,0)+VLOOKUP($P29,Données!$J:$R,5,0)+VLOOKUP($P29,Données!$J:$R,6,0)+VLOOKUP($P29,Données!$J:$R,7,0),"N/A")</f>
        <v>0</v>
      </c>
      <c r="Y29" s="38">
        <f>IFERROR(L29+VLOOKUP($P29,Données!$J:$R,2,0)+VLOOKUP($P29,Données!$J:$R,3,0)+VLOOKUP($P29,Données!$J:$R,4,0)+VLOOKUP($P29,Données!$J:$R,5,0)+VLOOKUP($P29,Données!$J:$R,6,0)+VLOOKUP($P29,Données!$J:$R,7,0)+VLOOKUP($P29,Données!$J:$R,8,0),"N/A")</f>
        <v>0</v>
      </c>
      <c r="Z29" s="38">
        <f>IFERROR(L29+VLOOKUP($P29,Données!$J:$R,2,0)+VLOOKUP($P29,Données!$J:$R,3,0)+VLOOKUP($P29,Données!$J:$R,4,0)+VLOOKUP($P29,Données!$J:$R,5,0)+VLOOKUP($P29,Données!$J:$R,6,0)+VLOOKUP($P29,Données!$J:$R,7,0)+VLOOKUP($P29,Données!$J:$R,8,0)+VLOOKUP($P29,Données!$J:$R,9,0),"N/A")</f>
        <v>0</v>
      </c>
    </row>
    <row r="30" spans="1:26" s="48" customFormat="1" ht="12" x14ac:dyDescent="0.25">
      <c r="A30" s="45">
        <f t="shared" si="0"/>
        <v>0</v>
      </c>
      <c r="B30" s="45">
        <f t="shared" si="1"/>
        <v>0</v>
      </c>
      <c r="C30" s="45"/>
      <c r="D30" s="46"/>
      <c r="E30" s="65"/>
      <c r="F30" s="65"/>
      <c r="G30" s="45"/>
      <c r="H30" s="47"/>
      <c r="I30" s="47"/>
      <c r="J30" s="47"/>
      <c r="K30" s="66"/>
      <c r="L30" s="53"/>
      <c r="M30" s="53"/>
      <c r="N30" s="47"/>
      <c r="O30" s="67">
        <f t="shared" si="2"/>
        <v>0</v>
      </c>
      <c r="P30" s="54" t="s">
        <v>9</v>
      </c>
      <c r="Q30" s="67">
        <f t="shared" si="3"/>
        <v>0</v>
      </c>
      <c r="R30" s="68">
        <f t="shared" si="4"/>
        <v>0</v>
      </c>
      <c r="S30" s="38">
        <f>IFERROR(L30+VLOOKUP($P30,Données!$J:$R,2,0),"N/A")</f>
        <v>0</v>
      </c>
      <c r="T30" s="38">
        <f>IFERROR(L30+VLOOKUP($P30,Données!$J:$R,2,0)+VLOOKUP($P30,Données!$J:$R,3,0),"N/A")</f>
        <v>0</v>
      </c>
      <c r="U30" s="38">
        <f>IFERROR(L30+VLOOKUP($P30,Données!$J:$R,2,0)+VLOOKUP($P30,Données!$J:$R,3,0)+VLOOKUP($P30,Données!$J:$R,4,0),"N/A")</f>
        <v>0</v>
      </c>
      <c r="V30" s="38">
        <f>IFERROR(L30+VLOOKUP($P30,Données!$J:$R,2,0)+VLOOKUP($P30,Données!$J:$R,3,0)+VLOOKUP($P30,Données!$J:$R,4,0)+VLOOKUP($P30,Données!$J:$R,5,0),"N/A")</f>
        <v>0</v>
      </c>
      <c r="W30" s="38">
        <f>IFERROR(L30+VLOOKUP($P30,Données!$J:$R,2,0)+VLOOKUP($P30,Données!$J:$R,3,0)+VLOOKUP($P30,Données!$J:$R,4,0)+VLOOKUP($P30,Données!$J:$R,5,0)+VLOOKUP($P30,Données!$J:$R,6,0),"N/A")</f>
        <v>0</v>
      </c>
      <c r="X30" s="38">
        <f>IFERROR(L30+VLOOKUP($P30,Données!$J:$R,2,0)+VLOOKUP($P30,Données!$J:$R,3,0)+VLOOKUP($P30,Données!$J:$R,4,0)+VLOOKUP($P30,Données!$J:$R,5,0)+VLOOKUP($P30,Données!$J:$R,6,0)+VLOOKUP($P30,Données!$J:$R,7,0),"N/A")</f>
        <v>0</v>
      </c>
      <c r="Y30" s="38">
        <f>IFERROR(L30+VLOOKUP($P30,Données!$J:$R,2,0)+VLOOKUP($P30,Données!$J:$R,3,0)+VLOOKUP($P30,Données!$J:$R,4,0)+VLOOKUP($P30,Données!$J:$R,5,0)+VLOOKUP($P30,Données!$J:$R,6,0)+VLOOKUP($P30,Données!$J:$R,7,0)+VLOOKUP($P30,Données!$J:$R,8,0),"N/A")</f>
        <v>0</v>
      </c>
      <c r="Z30" s="38">
        <f>IFERROR(L30+VLOOKUP($P30,Données!$J:$R,2,0)+VLOOKUP($P30,Données!$J:$R,3,0)+VLOOKUP($P30,Données!$J:$R,4,0)+VLOOKUP($P30,Données!$J:$R,5,0)+VLOOKUP($P30,Données!$J:$R,6,0)+VLOOKUP($P30,Données!$J:$R,7,0)+VLOOKUP($P30,Données!$J:$R,8,0)+VLOOKUP($P30,Données!$J:$R,9,0),"N/A")</f>
        <v>0</v>
      </c>
    </row>
    <row r="31" spans="1:26" s="48" customFormat="1" ht="12" x14ac:dyDescent="0.25">
      <c r="A31" s="45">
        <f t="shared" si="0"/>
        <v>0</v>
      </c>
      <c r="B31" s="45">
        <f t="shared" si="1"/>
        <v>0</v>
      </c>
      <c r="C31" s="45"/>
      <c r="D31" s="46"/>
      <c r="E31" s="65"/>
      <c r="F31" s="65"/>
      <c r="G31" s="45"/>
      <c r="H31" s="47"/>
      <c r="I31" s="47"/>
      <c r="J31" s="47"/>
      <c r="K31" s="66"/>
      <c r="L31" s="53"/>
      <c r="M31" s="53"/>
      <c r="N31" s="47"/>
      <c r="O31" s="67">
        <f t="shared" si="2"/>
        <v>0</v>
      </c>
      <c r="P31" s="54" t="s">
        <v>9</v>
      </c>
      <c r="Q31" s="67">
        <f t="shared" si="3"/>
        <v>0</v>
      </c>
      <c r="R31" s="68">
        <f t="shared" si="4"/>
        <v>0</v>
      </c>
      <c r="S31" s="38">
        <f>IFERROR(L31+VLOOKUP($P31,Données!$J:$R,2,0),"N/A")</f>
        <v>0</v>
      </c>
      <c r="T31" s="38">
        <f>IFERROR(L31+VLOOKUP($P31,Données!$J:$R,2,0)+VLOOKUP($P31,Données!$J:$R,3,0),"N/A")</f>
        <v>0</v>
      </c>
      <c r="U31" s="38">
        <f>IFERROR(L31+VLOOKUP($P31,Données!$J:$R,2,0)+VLOOKUP($P31,Données!$J:$R,3,0)+VLOOKUP($P31,Données!$J:$R,4,0),"N/A")</f>
        <v>0</v>
      </c>
      <c r="V31" s="38">
        <f>IFERROR(L31+VLOOKUP($P31,Données!$J:$R,2,0)+VLOOKUP($P31,Données!$J:$R,3,0)+VLOOKUP($P31,Données!$J:$R,4,0)+VLOOKUP($P31,Données!$J:$R,5,0),"N/A")</f>
        <v>0</v>
      </c>
      <c r="W31" s="38">
        <f>IFERROR(L31+VLOOKUP($P31,Données!$J:$R,2,0)+VLOOKUP($P31,Données!$J:$R,3,0)+VLOOKUP($P31,Données!$J:$R,4,0)+VLOOKUP($P31,Données!$J:$R,5,0)+VLOOKUP($P31,Données!$J:$R,6,0),"N/A")</f>
        <v>0</v>
      </c>
      <c r="X31" s="38">
        <f>IFERROR(L31+VLOOKUP($P31,Données!$J:$R,2,0)+VLOOKUP($P31,Données!$J:$R,3,0)+VLOOKUP($P31,Données!$J:$R,4,0)+VLOOKUP($P31,Données!$J:$R,5,0)+VLOOKUP($P31,Données!$J:$R,6,0)+VLOOKUP($P31,Données!$J:$R,7,0),"N/A")</f>
        <v>0</v>
      </c>
      <c r="Y31" s="38">
        <f>IFERROR(L31+VLOOKUP($P31,Données!$J:$R,2,0)+VLOOKUP($P31,Données!$J:$R,3,0)+VLOOKUP($P31,Données!$J:$R,4,0)+VLOOKUP($P31,Données!$J:$R,5,0)+VLOOKUP($P31,Données!$J:$R,6,0)+VLOOKUP($P31,Données!$J:$R,7,0)+VLOOKUP($P31,Données!$J:$R,8,0),"N/A")</f>
        <v>0</v>
      </c>
      <c r="Z31" s="38">
        <f>IFERROR(L31+VLOOKUP($P31,Données!$J:$R,2,0)+VLOOKUP($P31,Données!$J:$R,3,0)+VLOOKUP($P31,Données!$J:$R,4,0)+VLOOKUP($P31,Données!$J:$R,5,0)+VLOOKUP($P31,Données!$J:$R,6,0)+VLOOKUP($P31,Données!$J:$R,7,0)+VLOOKUP($P31,Données!$J:$R,8,0)+VLOOKUP($P31,Données!$J:$R,9,0),"N/A")</f>
        <v>0</v>
      </c>
    </row>
    <row r="32" spans="1:26" s="48" customFormat="1" ht="12" x14ac:dyDescent="0.25">
      <c r="A32" s="45">
        <f t="shared" si="0"/>
        <v>0</v>
      </c>
      <c r="B32" s="45">
        <f t="shared" si="1"/>
        <v>0</v>
      </c>
      <c r="C32" s="45"/>
      <c r="D32" s="46"/>
      <c r="E32" s="65"/>
      <c r="F32" s="65"/>
      <c r="G32" s="45"/>
      <c r="H32" s="47"/>
      <c r="I32" s="47"/>
      <c r="J32" s="47"/>
      <c r="K32" s="66"/>
      <c r="L32" s="53"/>
      <c r="M32" s="53"/>
      <c r="N32" s="47"/>
      <c r="O32" s="67">
        <f t="shared" si="2"/>
        <v>0</v>
      </c>
      <c r="P32" s="54" t="s">
        <v>9</v>
      </c>
      <c r="Q32" s="67">
        <f t="shared" si="3"/>
        <v>0</v>
      </c>
      <c r="R32" s="68">
        <f t="shared" si="4"/>
        <v>0</v>
      </c>
      <c r="S32" s="38">
        <f>IFERROR(L32+VLOOKUP($P32,Données!$J:$R,2,0),"N/A")</f>
        <v>0</v>
      </c>
      <c r="T32" s="38">
        <f>IFERROR(L32+VLOOKUP($P32,Données!$J:$R,2,0)+VLOOKUP($P32,Données!$J:$R,3,0),"N/A")</f>
        <v>0</v>
      </c>
      <c r="U32" s="38">
        <f>IFERROR(L32+VLOOKUP($P32,Données!$J:$R,2,0)+VLOOKUP($P32,Données!$J:$R,3,0)+VLOOKUP($P32,Données!$J:$R,4,0),"N/A")</f>
        <v>0</v>
      </c>
      <c r="V32" s="38">
        <f>IFERROR(L32+VLOOKUP($P32,Données!$J:$R,2,0)+VLOOKUP($P32,Données!$J:$R,3,0)+VLOOKUP($P32,Données!$J:$R,4,0)+VLOOKUP($P32,Données!$J:$R,5,0),"N/A")</f>
        <v>0</v>
      </c>
      <c r="W32" s="38">
        <f>IFERROR(L32+VLOOKUP($P32,Données!$J:$R,2,0)+VLOOKUP($P32,Données!$J:$R,3,0)+VLOOKUP($P32,Données!$J:$R,4,0)+VLOOKUP($P32,Données!$J:$R,5,0)+VLOOKUP($P32,Données!$J:$R,6,0),"N/A")</f>
        <v>0</v>
      </c>
      <c r="X32" s="38">
        <f>IFERROR(L32+VLOOKUP($P32,Données!$J:$R,2,0)+VLOOKUP($P32,Données!$J:$R,3,0)+VLOOKUP($P32,Données!$J:$R,4,0)+VLOOKUP($P32,Données!$J:$R,5,0)+VLOOKUP($P32,Données!$J:$R,6,0)+VLOOKUP($P32,Données!$J:$R,7,0),"N/A")</f>
        <v>0</v>
      </c>
      <c r="Y32" s="38">
        <f>IFERROR(L32+VLOOKUP($P32,Données!$J:$R,2,0)+VLOOKUP($P32,Données!$J:$R,3,0)+VLOOKUP($P32,Données!$J:$R,4,0)+VLOOKUP($P32,Données!$J:$R,5,0)+VLOOKUP($P32,Données!$J:$R,6,0)+VLOOKUP($P32,Données!$J:$R,7,0)+VLOOKUP($P32,Données!$J:$R,8,0),"N/A")</f>
        <v>0</v>
      </c>
      <c r="Z32" s="38">
        <f>IFERROR(L32+VLOOKUP($P32,Données!$J:$R,2,0)+VLOOKUP($P32,Données!$J:$R,3,0)+VLOOKUP($P32,Données!$J:$R,4,0)+VLOOKUP($P32,Données!$J:$R,5,0)+VLOOKUP($P32,Données!$J:$R,6,0)+VLOOKUP($P32,Données!$J:$R,7,0)+VLOOKUP($P32,Données!$J:$R,8,0)+VLOOKUP($P32,Données!$J:$R,9,0),"N/A")</f>
        <v>0</v>
      </c>
    </row>
    <row r="33" spans="1:26" s="48" customFormat="1" ht="12" x14ac:dyDescent="0.25">
      <c r="A33" s="45">
        <f t="shared" si="0"/>
        <v>0</v>
      </c>
      <c r="B33" s="45">
        <f t="shared" si="1"/>
        <v>0</v>
      </c>
      <c r="C33" s="45"/>
      <c r="D33" s="46"/>
      <c r="E33" s="65"/>
      <c r="F33" s="65"/>
      <c r="G33" s="45"/>
      <c r="H33" s="47"/>
      <c r="I33" s="47"/>
      <c r="J33" s="47"/>
      <c r="K33" s="66"/>
      <c r="L33" s="53"/>
      <c r="M33" s="53"/>
      <c r="N33" s="47"/>
      <c r="O33" s="67">
        <f t="shared" si="2"/>
        <v>0</v>
      </c>
      <c r="P33" s="54" t="s">
        <v>9</v>
      </c>
      <c r="Q33" s="67">
        <f t="shared" si="3"/>
        <v>0</v>
      </c>
      <c r="R33" s="68">
        <f t="shared" si="4"/>
        <v>0</v>
      </c>
      <c r="S33" s="38">
        <f>IFERROR(L33+VLOOKUP($P33,Données!$J:$R,2,0),"N/A")</f>
        <v>0</v>
      </c>
      <c r="T33" s="38">
        <f>IFERROR(L33+VLOOKUP($P33,Données!$J:$R,2,0)+VLOOKUP($P33,Données!$J:$R,3,0),"N/A")</f>
        <v>0</v>
      </c>
      <c r="U33" s="38">
        <f>IFERROR(L33+VLOOKUP($P33,Données!$J:$R,2,0)+VLOOKUP($P33,Données!$J:$R,3,0)+VLOOKUP($P33,Données!$J:$R,4,0),"N/A")</f>
        <v>0</v>
      </c>
      <c r="V33" s="38">
        <f>IFERROR(L33+VLOOKUP($P33,Données!$J:$R,2,0)+VLOOKUP($P33,Données!$J:$R,3,0)+VLOOKUP($P33,Données!$J:$R,4,0)+VLOOKUP($P33,Données!$J:$R,5,0),"N/A")</f>
        <v>0</v>
      </c>
      <c r="W33" s="38">
        <f>IFERROR(L33+VLOOKUP($P33,Données!$J:$R,2,0)+VLOOKUP($P33,Données!$J:$R,3,0)+VLOOKUP($P33,Données!$J:$R,4,0)+VLOOKUP($P33,Données!$J:$R,5,0)+VLOOKUP($P33,Données!$J:$R,6,0),"N/A")</f>
        <v>0</v>
      </c>
      <c r="X33" s="38">
        <f>IFERROR(L33+VLOOKUP($P33,Données!$J:$R,2,0)+VLOOKUP($P33,Données!$J:$R,3,0)+VLOOKUP($P33,Données!$J:$R,4,0)+VLOOKUP($P33,Données!$J:$R,5,0)+VLOOKUP($P33,Données!$J:$R,6,0)+VLOOKUP($P33,Données!$J:$R,7,0),"N/A")</f>
        <v>0</v>
      </c>
      <c r="Y33" s="38">
        <f>IFERROR(L33+VLOOKUP($P33,Données!$J:$R,2,0)+VLOOKUP($P33,Données!$J:$R,3,0)+VLOOKUP($P33,Données!$J:$R,4,0)+VLOOKUP($P33,Données!$J:$R,5,0)+VLOOKUP($P33,Données!$J:$R,6,0)+VLOOKUP($P33,Données!$J:$R,7,0)+VLOOKUP($P33,Données!$J:$R,8,0),"N/A")</f>
        <v>0</v>
      </c>
      <c r="Z33" s="38">
        <f>IFERROR(L33+VLOOKUP($P33,Données!$J:$R,2,0)+VLOOKUP($P33,Données!$J:$R,3,0)+VLOOKUP($P33,Données!$J:$R,4,0)+VLOOKUP($P33,Données!$J:$R,5,0)+VLOOKUP($P33,Données!$J:$R,6,0)+VLOOKUP($P33,Données!$J:$R,7,0)+VLOOKUP($P33,Données!$J:$R,8,0)+VLOOKUP($P33,Données!$J:$R,9,0),"N/A")</f>
        <v>0</v>
      </c>
    </row>
    <row r="34" spans="1:26" s="48" customFormat="1" ht="12" x14ac:dyDescent="0.25">
      <c r="A34" s="45">
        <f t="shared" si="0"/>
        <v>0</v>
      </c>
      <c r="B34" s="45">
        <f t="shared" si="1"/>
        <v>0</v>
      </c>
      <c r="C34" s="45"/>
      <c r="D34" s="46"/>
      <c r="E34" s="65"/>
      <c r="F34" s="65"/>
      <c r="G34" s="45"/>
      <c r="H34" s="47"/>
      <c r="I34" s="47"/>
      <c r="J34" s="47"/>
      <c r="K34" s="66"/>
      <c r="L34" s="53"/>
      <c r="M34" s="53"/>
      <c r="N34" s="47"/>
      <c r="O34" s="67">
        <f t="shared" si="2"/>
        <v>0</v>
      </c>
      <c r="P34" s="54" t="s">
        <v>9</v>
      </c>
      <c r="Q34" s="67">
        <f t="shared" si="3"/>
        <v>0</v>
      </c>
      <c r="R34" s="68">
        <f t="shared" si="4"/>
        <v>0</v>
      </c>
      <c r="S34" s="38">
        <f>IFERROR(L34+VLOOKUP($P34,Données!$J:$R,2,0),"N/A")</f>
        <v>0</v>
      </c>
      <c r="T34" s="38">
        <f>IFERROR(L34+VLOOKUP($P34,Données!$J:$R,2,0)+VLOOKUP($P34,Données!$J:$R,3,0),"N/A")</f>
        <v>0</v>
      </c>
      <c r="U34" s="38">
        <f>IFERROR(L34+VLOOKUP($P34,Données!$J:$R,2,0)+VLOOKUP($P34,Données!$J:$R,3,0)+VLOOKUP($P34,Données!$J:$R,4,0),"N/A")</f>
        <v>0</v>
      </c>
      <c r="V34" s="38">
        <f>IFERROR(L34+VLOOKUP($P34,Données!$J:$R,2,0)+VLOOKUP($P34,Données!$J:$R,3,0)+VLOOKUP($P34,Données!$J:$R,4,0)+VLOOKUP($P34,Données!$J:$R,5,0),"N/A")</f>
        <v>0</v>
      </c>
      <c r="W34" s="38">
        <f>IFERROR(L34+VLOOKUP($P34,Données!$J:$R,2,0)+VLOOKUP($P34,Données!$J:$R,3,0)+VLOOKUP($P34,Données!$J:$R,4,0)+VLOOKUP($P34,Données!$J:$R,5,0)+VLOOKUP($P34,Données!$J:$R,6,0),"N/A")</f>
        <v>0</v>
      </c>
      <c r="X34" s="38">
        <f>IFERROR(L34+VLOOKUP($P34,Données!$J:$R,2,0)+VLOOKUP($P34,Données!$J:$R,3,0)+VLOOKUP($P34,Données!$J:$R,4,0)+VLOOKUP($P34,Données!$J:$R,5,0)+VLOOKUP($P34,Données!$J:$R,6,0)+VLOOKUP($P34,Données!$J:$R,7,0),"N/A")</f>
        <v>0</v>
      </c>
      <c r="Y34" s="38">
        <f>IFERROR(L34+VLOOKUP($P34,Données!$J:$R,2,0)+VLOOKUP($P34,Données!$J:$R,3,0)+VLOOKUP($P34,Données!$J:$R,4,0)+VLOOKUP($P34,Données!$J:$R,5,0)+VLOOKUP($P34,Données!$J:$R,6,0)+VLOOKUP($P34,Données!$J:$R,7,0)+VLOOKUP($P34,Données!$J:$R,8,0),"N/A")</f>
        <v>0</v>
      </c>
      <c r="Z34" s="38">
        <f>IFERROR(L34+VLOOKUP($P34,Données!$J:$R,2,0)+VLOOKUP($P34,Données!$J:$R,3,0)+VLOOKUP($P34,Données!$J:$R,4,0)+VLOOKUP($P34,Données!$J:$R,5,0)+VLOOKUP($P34,Données!$J:$R,6,0)+VLOOKUP($P34,Données!$J:$R,7,0)+VLOOKUP($P34,Données!$J:$R,8,0)+VLOOKUP($P34,Données!$J:$R,9,0),"N/A")</f>
        <v>0</v>
      </c>
    </row>
    <row r="35" spans="1:26" s="48" customFormat="1" ht="12" x14ac:dyDescent="0.25">
      <c r="A35" s="45">
        <f t="shared" si="0"/>
        <v>0</v>
      </c>
      <c r="B35" s="45">
        <f t="shared" si="1"/>
        <v>0</v>
      </c>
      <c r="C35" s="45"/>
      <c r="D35" s="46"/>
      <c r="E35" s="65"/>
      <c r="F35" s="65"/>
      <c r="G35" s="45"/>
      <c r="H35" s="47"/>
      <c r="I35" s="47"/>
      <c r="J35" s="47"/>
      <c r="K35" s="66"/>
      <c r="L35" s="53"/>
      <c r="M35" s="53"/>
      <c r="N35" s="47"/>
      <c r="O35" s="67">
        <f t="shared" si="2"/>
        <v>0</v>
      </c>
      <c r="P35" s="54" t="s">
        <v>9</v>
      </c>
      <c r="Q35" s="67">
        <f t="shared" si="3"/>
        <v>0</v>
      </c>
      <c r="R35" s="68">
        <f t="shared" si="4"/>
        <v>0</v>
      </c>
      <c r="S35" s="38">
        <f>IFERROR(L35+VLOOKUP($P35,Données!$J:$R,2,0),"N/A")</f>
        <v>0</v>
      </c>
      <c r="T35" s="38">
        <f>IFERROR(L35+VLOOKUP($P35,Données!$J:$R,2,0)+VLOOKUP($P35,Données!$J:$R,3,0),"N/A")</f>
        <v>0</v>
      </c>
      <c r="U35" s="38">
        <f>IFERROR(L35+VLOOKUP($P35,Données!$J:$R,2,0)+VLOOKUP($P35,Données!$J:$R,3,0)+VLOOKUP($P35,Données!$J:$R,4,0),"N/A")</f>
        <v>0</v>
      </c>
      <c r="V35" s="38">
        <f>IFERROR(L35+VLOOKUP($P35,Données!$J:$R,2,0)+VLOOKUP($P35,Données!$J:$R,3,0)+VLOOKUP($P35,Données!$J:$R,4,0)+VLOOKUP($P35,Données!$J:$R,5,0),"N/A")</f>
        <v>0</v>
      </c>
      <c r="W35" s="38">
        <f>IFERROR(L35+VLOOKUP($P35,Données!$J:$R,2,0)+VLOOKUP($P35,Données!$J:$R,3,0)+VLOOKUP($P35,Données!$J:$R,4,0)+VLOOKUP($P35,Données!$J:$R,5,0)+VLOOKUP($P35,Données!$J:$R,6,0),"N/A")</f>
        <v>0</v>
      </c>
      <c r="X35" s="38">
        <f>IFERROR(L35+VLOOKUP($P35,Données!$J:$R,2,0)+VLOOKUP($P35,Données!$J:$R,3,0)+VLOOKUP($P35,Données!$J:$R,4,0)+VLOOKUP($P35,Données!$J:$R,5,0)+VLOOKUP($P35,Données!$J:$R,6,0)+VLOOKUP($P35,Données!$J:$R,7,0),"N/A")</f>
        <v>0</v>
      </c>
      <c r="Y35" s="38">
        <f>IFERROR(L35+VLOOKUP($P35,Données!$J:$R,2,0)+VLOOKUP($P35,Données!$J:$R,3,0)+VLOOKUP($P35,Données!$J:$R,4,0)+VLOOKUP($P35,Données!$J:$R,5,0)+VLOOKUP($P35,Données!$J:$R,6,0)+VLOOKUP($P35,Données!$J:$R,7,0)+VLOOKUP($P35,Données!$J:$R,8,0),"N/A")</f>
        <v>0</v>
      </c>
      <c r="Z35" s="38">
        <f>IFERROR(L35+VLOOKUP($P35,Données!$J:$R,2,0)+VLOOKUP($P35,Données!$J:$R,3,0)+VLOOKUP($P35,Données!$J:$R,4,0)+VLOOKUP($P35,Données!$J:$R,5,0)+VLOOKUP($P35,Données!$J:$R,6,0)+VLOOKUP($P35,Données!$J:$R,7,0)+VLOOKUP($P35,Données!$J:$R,8,0)+VLOOKUP($P35,Données!$J:$R,9,0),"N/A")</f>
        <v>0</v>
      </c>
    </row>
    <row r="36" spans="1:26" s="48" customFormat="1" ht="12" x14ac:dyDescent="0.25">
      <c r="A36" s="45">
        <f t="shared" si="0"/>
        <v>0</v>
      </c>
      <c r="B36" s="45">
        <f t="shared" si="1"/>
        <v>0</v>
      </c>
      <c r="C36" s="45"/>
      <c r="D36" s="46"/>
      <c r="E36" s="65"/>
      <c r="F36" s="65"/>
      <c r="G36" s="45"/>
      <c r="H36" s="47"/>
      <c r="I36" s="47"/>
      <c r="J36" s="47"/>
      <c r="K36" s="66"/>
      <c r="L36" s="53"/>
      <c r="M36" s="53"/>
      <c r="N36" s="47"/>
      <c r="O36" s="67">
        <f t="shared" si="2"/>
        <v>0</v>
      </c>
      <c r="P36" s="54" t="s">
        <v>9</v>
      </c>
      <c r="Q36" s="67">
        <f t="shared" si="3"/>
        <v>0</v>
      </c>
      <c r="R36" s="68">
        <f t="shared" si="4"/>
        <v>0</v>
      </c>
      <c r="S36" s="38">
        <f>IFERROR(L36+VLOOKUP($P36,Données!$J:$R,2,0),"N/A")</f>
        <v>0</v>
      </c>
      <c r="T36" s="38">
        <f>IFERROR(L36+VLOOKUP($P36,Données!$J:$R,2,0)+VLOOKUP($P36,Données!$J:$R,3,0),"N/A")</f>
        <v>0</v>
      </c>
      <c r="U36" s="38">
        <f>IFERROR(L36+VLOOKUP($P36,Données!$J:$R,2,0)+VLOOKUP($P36,Données!$J:$R,3,0)+VLOOKUP($P36,Données!$J:$R,4,0),"N/A")</f>
        <v>0</v>
      </c>
      <c r="V36" s="38">
        <f>IFERROR(L36+VLOOKUP($P36,Données!$J:$R,2,0)+VLOOKUP($P36,Données!$J:$R,3,0)+VLOOKUP($P36,Données!$J:$R,4,0)+VLOOKUP($P36,Données!$J:$R,5,0),"N/A")</f>
        <v>0</v>
      </c>
      <c r="W36" s="38">
        <f>IFERROR(L36+VLOOKUP($P36,Données!$J:$R,2,0)+VLOOKUP($P36,Données!$J:$R,3,0)+VLOOKUP($P36,Données!$J:$R,4,0)+VLOOKUP($P36,Données!$J:$R,5,0)+VLOOKUP($P36,Données!$J:$R,6,0),"N/A")</f>
        <v>0</v>
      </c>
      <c r="X36" s="38">
        <f>IFERROR(L36+VLOOKUP($P36,Données!$J:$R,2,0)+VLOOKUP($P36,Données!$J:$R,3,0)+VLOOKUP($P36,Données!$J:$R,4,0)+VLOOKUP($P36,Données!$J:$R,5,0)+VLOOKUP($P36,Données!$J:$R,6,0)+VLOOKUP($P36,Données!$J:$R,7,0),"N/A")</f>
        <v>0</v>
      </c>
      <c r="Y36" s="38">
        <f>IFERROR(L36+VLOOKUP($P36,Données!$J:$R,2,0)+VLOOKUP($P36,Données!$J:$R,3,0)+VLOOKUP($P36,Données!$J:$R,4,0)+VLOOKUP($P36,Données!$J:$R,5,0)+VLOOKUP($P36,Données!$J:$R,6,0)+VLOOKUP($P36,Données!$J:$R,7,0)+VLOOKUP($P36,Données!$J:$R,8,0),"N/A")</f>
        <v>0</v>
      </c>
      <c r="Z36" s="38">
        <f>IFERROR(L36+VLOOKUP($P36,Données!$J:$R,2,0)+VLOOKUP($P36,Données!$J:$R,3,0)+VLOOKUP($P36,Données!$J:$R,4,0)+VLOOKUP($P36,Données!$J:$R,5,0)+VLOOKUP($P36,Données!$J:$R,6,0)+VLOOKUP($P36,Données!$J:$R,7,0)+VLOOKUP($P36,Données!$J:$R,8,0)+VLOOKUP($P36,Données!$J:$R,9,0),"N/A")</f>
        <v>0</v>
      </c>
    </row>
    <row r="37" spans="1:26" s="48" customFormat="1" ht="12" x14ac:dyDescent="0.25">
      <c r="A37" s="45">
        <f t="shared" si="0"/>
        <v>0</v>
      </c>
      <c r="B37" s="45">
        <f t="shared" si="1"/>
        <v>0</v>
      </c>
      <c r="C37" s="45"/>
      <c r="D37" s="46"/>
      <c r="E37" s="65"/>
      <c r="F37" s="65"/>
      <c r="G37" s="45"/>
      <c r="H37" s="47"/>
      <c r="I37" s="47"/>
      <c r="J37" s="47"/>
      <c r="K37" s="66"/>
      <c r="L37" s="53"/>
      <c r="M37" s="53"/>
      <c r="N37" s="47"/>
      <c r="O37" s="67">
        <f t="shared" si="2"/>
        <v>0</v>
      </c>
      <c r="P37" s="54" t="s">
        <v>9</v>
      </c>
      <c r="Q37" s="67">
        <f t="shared" si="3"/>
        <v>0</v>
      </c>
      <c r="R37" s="68">
        <f t="shared" si="4"/>
        <v>0</v>
      </c>
      <c r="S37" s="38">
        <f>IFERROR(L37+VLOOKUP($P37,Données!$J:$R,2,0),"N/A")</f>
        <v>0</v>
      </c>
      <c r="T37" s="38">
        <f>IFERROR(L37+VLOOKUP($P37,Données!$J:$R,2,0)+VLOOKUP($P37,Données!$J:$R,3,0),"N/A")</f>
        <v>0</v>
      </c>
      <c r="U37" s="38">
        <f>IFERROR(L37+VLOOKUP($P37,Données!$J:$R,2,0)+VLOOKUP($P37,Données!$J:$R,3,0)+VLOOKUP($P37,Données!$J:$R,4,0),"N/A")</f>
        <v>0</v>
      </c>
      <c r="V37" s="38">
        <f>IFERROR(L37+VLOOKUP($P37,Données!$J:$R,2,0)+VLOOKUP($P37,Données!$J:$R,3,0)+VLOOKUP($P37,Données!$J:$R,4,0)+VLOOKUP($P37,Données!$J:$R,5,0),"N/A")</f>
        <v>0</v>
      </c>
      <c r="W37" s="38">
        <f>IFERROR(L37+VLOOKUP($P37,Données!$J:$R,2,0)+VLOOKUP($P37,Données!$J:$R,3,0)+VLOOKUP($P37,Données!$J:$R,4,0)+VLOOKUP($P37,Données!$J:$R,5,0)+VLOOKUP($P37,Données!$J:$R,6,0),"N/A")</f>
        <v>0</v>
      </c>
      <c r="X37" s="38">
        <f>IFERROR(L37+VLOOKUP($P37,Données!$J:$R,2,0)+VLOOKUP($P37,Données!$J:$R,3,0)+VLOOKUP($P37,Données!$J:$R,4,0)+VLOOKUP($P37,Données!$J:$R,5,0)+VLOOKUP($P37,Données!$J:$R,6,0)+VLOOKUP($P37,Données!$J:$R,7,0),"N/A")</f>
        <v>0</v>
      </c>
      <c r="Y37" s="38">
        <f>IFERROR(L37+VLOOKUP($P37,Données!$J:$R,2,0)+VLOOKUP($P37,Données!$J:$R,3,0)+VLOOKUP($P37,Données!$J:$R,4,0)+VLOOKUP($P37,Données!$J:$R,5,0)+VLOOKUP($P37,Données!$J:$R,6,0)+VLOOKUP($P37,Données!$J:$R,7,0)+VLOOKUP($P37,Données!$J:$R,8,0),"N/A")</f>
        <v>0</v>
      </c>
      <c r="Z37" s="38">
        <f>IFERROR(L37+VLOOKUP($P37,Données!$J:$R,2,0)+VLOOKUP($P37,Données!$J:$R,3,0)+VLOOKUP($P37,Données!$J:$R,4,0)+VLOOKUP($P37,Données!$J:$R,5,0)+VLOOKUP($P37,Données!$J:$R,6,0)+VLOOKUP($P37,Données!$J:$R,7,0)+VLOOKUP($P37,Données!$J:$R,8,0)+VLOOKUP($P37,Données!$J:$R,9,0),"N/A")</f>
        <v>0</v>
      </c>
    </row>
    <row r="38" spans="1:26" s="48" customFormat="1" ht="12" x14ac:dyDescent="0.25">
      <c r="A38" s="45">
        <f t="shared" si="0"/>
        <v>0</v>
      </c>
      <c r="B38" s="45">
        <f t="shared" si="1"/>
        <v>0</v>
      </c>
      <c r="C38" s="45"/>
      <c r="D38" s="46"/>
      <c r="E38" s="65"/>
      <c r="F38" s="65"/>
      <c r="G38" s="45"/>
      <c r="H38" s="47"/>
      <c r="I38" s="47"/>
      <c r="J38" s="47"/>
      <c r="K38" s="66"/>
      <c r="L38" s="53"/>
      <c r="M38" s="53"/>
      <c r="N38" s="47"/>
      <c r="O38" s="67">
        <f t="shared" si="2"/>
        <v>0</v>
      </c>
      <c r="P38" s="54" t="s">
        <v>9</v>
      </c>
      <c r="Q38" s="67">
        <f t="shared" si="3"/>
        <v>0</v>
      </c>
      <c r="R38" s="68">
        <f t="shared" si="4"/>
        <v>0</v>
      </c>
      <c r="S38" s="38">
        <f>IFERROR(L38+VLOOKUP($P38,Données!$J:$R,2,0),"N/A")</f>
        <v>0</v>
      </c>
      <c r="T38" s="38">
        <f>IFERROR(L38+VLOOKUP($P38,Données!$J:$R,2,0)+VLOOKUP($P38,Données!$J:$R,3,0),"N/A")</f>
        <v>0</v>
      </c>
      <c r="U38" s="38">
        <f>IFERROR(L38+VLOOKUP($P38,Données!$J:$R,2,0)+VLOOKUP($P38,Données!$J:$R,3,0)+VLOOKUP($P38,Données!$J:$R,4,0),"N/A")</f>
        <v>0</v>
      </c>
      <c r="V38" s="38">
        <f>IFERROR(L38+VLOOKUP($P38,Données!$J:$R,2,0)+VLOOKUP($P38,Données!$J:$R,3,0)+VLOOKUP($P38,Données!$J:$R,4,0)+VLOOKUP($P38,Données!$J:$R,5,0),"N/A")</f>
        <v>0</v>
      </c>
      <c r="W38" s="38">
        <f>IFERROR(L38+VLOOKUP($P38,Données!$J:$R,2,0)+VLOOKUP($P38,Données!$J:$R,3,0)+VLOOKUP($P38,Données!$J:$R,4,0)+VLOOKUP($P38,Données!$J:$R,5,0)+VLOOKUP($P38,Données!$J:$R,6,0),"N/A")</f>
        <v>0</v>
      </c>
      <c r="X38" s="38">
        <f>IFERROR(L38+VLOOKUP($P38,Données!$J:$R,2,0)+VLOOKUP($P38,Données!$J:$R,3,0)+VLOOKUP($P38,Données!$J:$R,4,0)+VLOOKUP($P38,Données!$J:$R,5,0)+VLOOKUP($P38,Données!$J:$R,6,0)+VLOOKUP($P38,Données!$J:$R,7,0),"N/A")</f>
        <v>0</v>
      </c>
      <c r="Y38" s="38">
        <f>IFERROR(L38+VLOOKUP($P38,Données!$J:$R,2,0)+VLOOKUP($P38,Données!$J:$R,3,0)+VLOOKUP($P38,Données!$J:$R,4,0)+VLOOKUP($P38,Données!$J:$R,5,0)+VLOOKUP($P38,Données!$J:$R,6,0)+VLOOKUP($P38,Données!$J:$R,7,0)+VLOOKUP($P38,Données!$J:$R,8,0),"N/A")</f>
        <v>0</v>
      </c>
      <c r="Z38" s="38">
        <f>IFERROR(L38+VLOOKUP($P38,Données!$J:$R,2,0)+VLOOKUP($P38,Données!$J:$R,3,0)+VLOOKUP($P38,Données!$J:$R,4,0)+VLOOKUP($P38,Données!$J:$R,5,0)+VLOOKUP($P38,Données!$J:$R,6,0)+VLOOKUP($P38,Données!$J:$R,7,0)+VLOOKUP($P38,Données!$J:$R,8,0)+VLOOKUP($P38,Données!$J:$R,9,0),"N/A")</f>
        <v>0</v>
      </c>
    </row>
    <row r="39" spans="1:26" s="48" customFormat="1" ht="12" x14ac:dyDescent="0.25">
      <c r="A39" s="45">
        <f t="shared" si="0"/>
        <v>0</v>
      </c>
      <c r="B39" s="45">
        <f t="shared" si="1"/>
        <v>0</v>
      </c>
      <c r="C39" s="45"/>
      <c r="D39" s="46"/>
      <c r="E39" s="65"/>
      <c r="F39" s="65"/>
      <c r="G39" s="45"/>
      <c r="H39" s="47"/>
      <c r="I39" s="47"/>
      <c r="J39" s="47"/>
      <c r="K39" s="66"/>
      <c r="L39" s="53"/>
      <c r="M39" s="53"/>
      <c r="N39" s="47"/>
      <c r="O39" s="67">
        <f t="shared" si="2"/>
        <v>0</v>
      </c>
      <c r="P39" s="54" t="s">
        <v>9</v>
      </c>
      <c r="Q39" s="67">
        <f t="shared" si="3"/>
        <v>0</v>
      </c>
      <c r="R39" s="68">
        <f t="shared" si="4"/>
        <v>0</v>
      </c>
      <c r="S39" s="38">
        <f>IFERROR(L39+VLOOKUP($P39,Données!$J:$R,2,0),"N/A")</f>
        <v>0</v>
      </c>
      <c r="T39" s="38">
        <f>IFERROR(L39+VLOOKUP($P39,Données!$J:$R,2,0)+VLOOKUP($P39,Données!$J:$R,3,0),"N/A")</f>
        <v>0</v>
      </c>
      <c r="U39" s="38">
        <f>IFERROR(L39+VLOOKUP($P39,Données!$J:$R,2,0)+VLOOKUP($P39,Données!$J:$R,3,0)+VLOOKUP($P39,Données!$J:$R,4,0),"N/A")</f>
        <v>0</v>
      </c>
      <c r="V39" s="38">
        <f>IFERROR(L39+VLOOKUP($P39,Données!$J:$R,2,0)+VLOOKUP($P39,Données!$J:$R,3,0)+VLOOKUP($P39,Données!$J:$R,4,0)+VLOOKUP($P39,Données!$J:$R,5,0),"N/A")</f>
        <v>0</v>
      </c>
      <c r="W39" s="38">
        <f>IFERROR(L39+VLOOKUP($P39,Données!$J:$R,2,0)+VLOOKUP($P39,Données!$J:$R,3,0)+VLOOKUP($P39,Données!$J:$R,4,0)+VLOOKUP($P39,Données!$J:$R,5,0)+VLOOKUP($P39,Données!$J:$R,6,0),"N/A")</f>
        <v>0</v>
      </c>
      <c r="X39" s="38">
        <f>IFERROR(L39+VLOOKUP($P39,Données!$J:$R,2,0)+VLOOKUP($P39,Données!$J:$R,3,0)+VLOOKUP($P39,Données!$J:$R,4,0)+VLOOKUP($P39,Données!$J:$R,5,0)+VLOOKUP($P39,Données!$J:$R,6,0)+VLOOKUP($P39,Données!$J:$R,7,0),"N/A")</f>
        <v>0</v>
      </c>
      <c r="Y39" s="38">
        <f>IFERROR(L39+VLOOKUP($P39,Données!$J:$R,2,0)+VLOOKUP($P39,Données!$J:$R,3,0)+VLOOKUP($P39,Données!$J:$R,4,0)+VLOOKUP($P39,Données!$J:$R,5,0)+VLOOKUP($P39,Données!$J:$R,6,0)+VLOOKUP($P39,Données!$J:$R,7,0)+VLOOKUP($P39,Données!$J:$R,8,0),"N/A")</f>
        <v>0</v>
      </c>
      <c r="Z39" s="38">
        <f>IFERROR(L39+VLOOKUP($P39,Données!$J:$R,2,0)+VLOOKUP($P39,Données!$J:$R,3,0)+VLOOKUP($P39,Données!$J:$R,4,0)+VLOOKUP($P39,Données!$J:$R,5,0)+VLOOKUP($P39,Données!$J:$R,6,0)+VLOOKUP($P39,Données!$J:$R,7,0)+VLOOKUP($P39,Données!$J:$R,8,0)+VLOOKUP($P39,Données!$J:$R,9,0),"N/A")</f>
        <v>0</v>
      </c>
    </row>
    <row r="40" spans="1:26" s="48" customFormat="1" ht="12" x14ac:dyDescent="0.25">
      <c r="A40" s="45">
        <f t="shared" si="0"/>
        <v>0</v>
      </c>
      <c r="B40" s="45">
        <f t="shared" si="1"/>
        <v>0</v>
      </c>
      <c r="C40" s="45"/>
      <c r="D40" s="46"/>
      <c r="E40" s="65"/>
      <c r="F40" s="65"/>
      <c r="G40" s="45"/>
      <c r="H40" s="47"/>
      <c r="I40" s="47"/>
      <c r="J40" s="47"/>
      <c r="K40" s="66"/>
      <c r="L40" s="53"/>
      <c r="M40" s="53"/>
      <c r="N40" s="47"/>
      <c r="O40" s="67">
        <f t="shared" si="2"/>
        <v>0</v>
      </c>
      <c r="P40" s="54" t="s">
        <v>9</v>
      </c>
      <c r="Q40" s="67">
        <f t="shared" si="3"/>
        <v>0</v>
      </c>
      <c r="R40" s="68">
        <f t="shared" si="4"/>
        <v>0</v>
      </c>
      <c r="S40" s="38">
        <f>IFERROR(L40+VLOOKUP($P40,Données!$J:$R,2,0),"N/A")</f>
        <v>0</v>
      </c>
      <c r="T40" s="38">
        <f>IFERROR(L40+VLOOKUP($P40,Données!$J:$R,2,0)+VLOOKUP($P40,Données!$J:$R,3,0),"N/A")</f>
        <v>0</v>
      </c>
      <c r="U40" s="38">
        <f>IFERROR(L40+VLOOKUP($P40,Données!$J:$R,2,0)+VLOOKUP($P40,Données!$J:$R,3,0)+VLOOKUP($P40,Données!$J:$R,4,0),"N/A")</f>
        <v>0</v>
      </c>
      <c r="V40" s="38">
        <f>IFERROR(L40+VLOOKUP($P40,Données!$J:$R,2,0)+VLOOKUP($P40,Données!$J:$R,3,0)+VLOOKUP($P40,Données!$J:$R,4,0)+VLOOKUP($P40,Données!$J:$R,5,0),"N/A")</f>
        <v>0</v>
      </c>
      <c r="W40" s="38">
        <f>IFERROR(L40+VLOOKUP($P40,Données!$J:$R,2,0)+VLOOKUP($P40,Données!$J:$R,3,0)+VLOOKUP($P40,Données!$J:$R,4,0)+VLOOKUP($P40,Données!$J:$R,5,0)+VLOOKUP($P40,Données!$J:$R,6,0),"N/A")</f>
        <v>0</v>
      </c>
      <c r="X40" s="38">
        <f>IFERROR(L40+VLOOKUP($P40,Données!$J:$R,2,0)+VLOOKUP($P40,Données!$J:$R,3,0)+VLOOKUP($P40,Données!$J:$R,4,0)+VLOOKUP($P40,Données!$J:$R,5,0)+VLOOKUP($P40,Données!$J:$R,6,0)+VLOOKUP($P40,Données!$J:$R,7,0),"N/A")</f>
        <v>0</v>
      </c>
      <c r="Y40" s="38">
        <f>IFERROR(L40+VLOOKUP($P40,Données!$J:$R,2,0)+VLOOKUP($P40,Données!$J:$R,3,0)+VLOOKUP($P40,Données!$J:$R,4,0)+VLOOKUP($P40,Données!$J:$R,5,0)+VLOOKUP($P40,Données!$J:$R,6,0)+VLOOKUP($P40,Données!$J:$R,7,0)+VLOOKUP($P40,Données!$J:$R,8,0),"N/A")</f>
        <v>0</v>
      </c>
      <c r="Z40" s="38">
        <f>IFERROR(L40+VLOOKUP($P40,Données!$J:$R,2,0)+VLOOKUP($P40,Données!$J:$R,3,0)+VLOOKUP($P40,Données!$J:$R,4,0)+VLOOKUP($P40,Données!$J:$R,5,0)+VLOOKUP($P40,Données!$J:$R,6,0)+VLOOKUP($P40,Données!$J:$R,7,0)+VLOOKUP($P40,Données!$J:$R,8,0)+VLOOKUP($P40,Données!$J:$R,9,0),"N/A")</f>
        <v>0</v>
      </c>
    </row>
    <row r="41" spans="1:26" s="48" customFormat="1" ht="12" x14ac:dyDescent="0.25">
      <c r="A41" s="45">
        <f t="shared" si="0"/>
        <v>0</v>
      </c>
      <c r="B41" s="45">
        <f t="shared" si="1"/>
        <v>0</v>
      </c>
      <c r="C41" s="45"/>
      <c r="D41" s="46"/>
      <c r="E41" s="65"/>
      <c r="F41" s="65"/>
      <c r="G41" s="45"/>
      <c r="H41" s="47"/>
      <c r="I41" s="47"/>
      <c r="J41" s="47"/>
      <c r="K41" s="66"/>
      <c r="L41" s="53"/>
      <c r="M41" s="53"/>
      <c r="N41" s="47"/>
      <c r="O41" s="67">
        <f t="shared" si="2"/>
        <v>0</v>
      </c>
      <c r="P41" s="54" t="s">
        <v>9</v>
      </c>
      <c r="Q41" s="67">
        <f t="shared" si="3"/>
        <v>0</v>
      </c>
      <c r="R41" s="68">
        <f t="shared" si="4"/>
        <v>0</v>
      </c>
      <c r="S41" s="38">
        <f>IFERROR(L41+VLOOKUP($P41,Données!$J:$R,2,0),"N/A")</f>
        <v>0</v>
      </c>
      <c r="T41" s="38">
        <f>IFERROR(L41+VLOOKUP($P41,Données!$J:$R,2,0)+VLOOKUP($P41,Données!$J:$R,3,0),"N/A")</f>
        <v>0</v>
      </c>
      <c r="U41" s="38">
        <f>IFERROR(L41+VLOOKUP($P41,Données!$J:$R,2,0)+VLOOKUP($P41,Données!$J:$R,3,0)+VLOOKUP($P41,Données!$J:$R,4,0),"N/A")</f>
        <v>0</v>
      </c>
      <c r="V41" s="38">
        <f>IFERROR(L41+VLOOKUP($P41,Données!$J:$R,2,0)+VLOOKUP($P41,Données!$J:$R,3,0)+VLOOKUP($P41,Données!$J:$R,4,0)+VLOOKUP($P41,Données!$J:$R,5,0),"N/A")</f>
        <v>0</v>
      </c>
      <c r="W41" s="38">
        <f>IFERROR(L41+VLOOKUP($P41,Données!$J:$R,2,0)+VLOOKUP($P41,Données!$J:$R,3,0)+VLOOKUP($P41,Données!$J:$R,4,0)+VLOOKUP($P41,Données!$J:$R,5,0)+VLOOKUP($P41,Données!$J:$R,6,0),"N/A")</f>
        <v>0</v>
      </c>
      <c r="X41" s="38">
        <f>IFERROR(L41+VLOOKUP($P41,Données!$J:$R,2,0)+VLOOKUP($P41,Données!$J:$R,3,0)+VLOOKUP($P41,Données!$J:$R,4,0)+VLOOKUP($P41,Données!$J:$R,5,0)+VLOOKUP($P41,Données!$J:$R,6,0)+VLOOKUP($P41,Données!$J:$R,7,0),"N/A")</f>
        <v>0</v>
      </c>
      <c r="Y41" s="38">
        <f>IFERROR(L41+VLOOKUP($P41,Données!$J:$R,2,0)+VLOOKUP($P41,Données!$J:$R,3,0)+VLOOKUP($P41,Données!$J:$R,4,0)+VLOOKUP($P41,Données!$J:$R,5,0)+VLOOKUP($P41,Données!$J:$R,6,0)+VLOOKUP($P41,Données!$J:$R,7,0)+VLOOKUP($P41,Données!$J:$R,8,0),"N/A")</f>
        <v>0</v>
      </c>
      <c r="Z41" s="38">
        <f>IFERROR(L41+VLOOKUP($P41,Données!$J:$R,2,0)+VLOOKUP($P41,Données!$J:$R,3,0)+VLOOKUP($P41,Données!$J:$R,4,0)+VLOOKUP($P41,Données!$J:$R,5,0)+VLOOKUP($P41,Données!$J:$R,6,0)+VLOOKUP($P41,Données!$J:$R,7,0)+VLOOKUP($P41,Données!$J:$R,8,0)+VLOOKUP($P41,Données!$J:$R,9,0),"N/A")</f>
        <v>0</v>
      </c>
    </row>
    <row r="42" spans="1:26" s="48" customFormat="1" ht="12" x14ac:dyDescent="0.25">
      <c r="A42" s="45">
        <f t="shared" ref="A42:A73" si="5">$I$3</f>
        <v>0</v>
      </c>
      <c r="B42" s="45">
        <f t="shared" ref="B42:B73" si="6">$O$4</f>
        <v>0</v>
      </c>
      <c r="C42" s="45"/>
      <c r="D42" s="46"/>
      <c r="E42" s="65"/>
      <c r="F42" s="65"/>
      <c r="G42" s="45"/>
      <c r="H42" s="47"/>
      <c r="I42" s="47"/>
      <c r="J42" s="47"/>
      <c r="K42" s="66"/>
      <c r="L42" s="53"/>
      <c r="M42" s="53"/>
      <c r="N42" s="47"/>
      <c r="O42" s="67">
        <f t="shared" ref="O42:O73" si="7">IF(EDATE(M42,N42)&gt;$O$3,"ERREUR",EDATE(M42,N42))</f>
        <v>0</v>
      </c>
      <c r="P42" s="54" t="s">
        <v>9</v>
      </c>
      <c r="Q42" s="67">
        <f t="shared" ref="Q42:Q73" si="8">IFERROR(Z42,"N/A")</f>
        <v>0</v>
      </c>
      <c r="R42" s="68">
        <f t="shared" ref="R42:R73" si="9">IFERROR(_xlfn.DAYS(Z42,M42),"N/A")</f>
        <v>0</v>
      </c>
      <c r="S42" s="38">
        <f>IFERROR(L42+VLOOKUP($P42,Données!$J:$R,2,0),"N/A")</f>
        <v>0</v>
      </c>
      <c r="T42" s="38">
        <f>IFERROR(L42+VLOOKUP($P42,Données!$J:$R,2,0)+VLOOKUP($P42,Données!$J:$R,3,0),"N/A")</f>
        <v>0</v>
      </c>
      <c r="U42" s="38">
        <f>IFERROR(L42+VLOOKUP($P42,Données!$J:$R,2,0)+VLOOKUP($P42,Données!$J:$R,3,0)+VLOOKUP($P42,Données!$J:$R,4,0),"N/A")</f>
        <v>0</v>
      </c>
      <c r="V42" s="38">
        <f>IFERROR(L42+VLOOKUP($P42,Données!$J:$R,2,0)+VLOOKUP($P42,Données!$J:$R,3,0)+VLOOKUP($P42,Données!$J:$R,4,0)+VLOOKUP($P42,Données!$J:$R,5,0),"N/A")</f>
        <v>0</v>
      </c>
      <c r="W42" s="38">
        <f>IFERROR(L42+VLOOKUP($P42,Données!$J:$R,2,0)+VLOOKUP($P42,Données!$J:$R,3,0)+VLOOKUP($P42,Données!$J:$R,4,0)+VLOOKUP($P42,Données!$J:$R,5,0)+VLOOKUP($P42,Données!$J:$R,6,0),"N/A")</f>
        <v>0</v>
      </c>
      <c r="X42" s="38">
        <f>IFERROR(L42+VLOOKUP($P42,Données!$J:$R,2,0)+VLOOKUP($P42,Données!$J:$R,3,0)+VLOOKUP($P42,Données!$J:$R,4,0)+VLOOKUP($P42,Données!$J:$R,5,0)+VLOOKUP($P42,Données!$J:$R,6,0)+VLOOKUP($P42,Données!$J:$R,7,0),"N/A")</f>
        <v>0</v>
      </c>
      <c r="Y42" s="38">
        <f>IFERROR(L42+VLOOKUP($P42,Données!$J:$R,2,0)+VLOOKUP($P42,Données!$J:$R,3,0)+VLOOKUP($P42,Données!$J:$R,4,0)+VLOOKUP($P42,Données!$J:$R,5,0)+VLOOKUP($P42,Données!$J:$R,6,0)+VLOOKUP($P42,Données!$J:$R,7,0)+VLOOKUP($P42,Données!$J:$R,8,0),"N/A")</f>
        <v>0</v>
      </c>
      <c r="Z42" s="38">
        <f>IFERROR(L42+VLOOKUP($P42,Données!$J:$R,2,0)+VLOOKUP($P42,Données!$J:$R,3,0)+VLOOKUP($P42,Données!$J:$R,4,0)+VLOOKUP($P42,Données!$J:$R,5,0)+VLOOKUP($P42,Données!$J:$R,6,0)+VLOOKUP($P42,Données!$J:$R,7,0)+VLOOKUP($P42,Données!$J:$R,8,0)+VLOOKUP($P42,Données!$J:$R,9,0),"N/A")</f>
        <v>0</v>
      </c>
    </row>
    <row r="43" spans="1:26" s="48" customFormat="1" ht="12" x14ac:dyDescent="0.25">
      <c r="A43" s="45">
        <f t="shared" si="5"/>
        <v>0</v>
      </c>
      <c r="B43" s="45">
        <f t="shared" si="6"/>
        <v>0</v>
      </c>
      <c r="C43" s="45"/>
      <c r="D43" s="46"/>
      <c r="E43" s="65"/>
      <c r="F43" s="65"/>
      <c r="G43" s="45"/>
      <c r="H43" s="47"/>
      <c r="I43" s="47"/>
      <c r="J43" s="47"/>
      <c r="K43" s="66"/>
      <c r="L43" s="53"/>
      <c r="M43" s="53"/>
      <c r="N43" s="47"/>
      <c r="O43" s="67">
        <f t="shared" si="7"/>
        <v>0</v>
      </c>
      <c r="P43" s="54" t="s">
        <v>9</v>
      </c>
      <c r="Q43" s="67">
        <f t="shared" si="8"/>
        <v>0</v>
      </c>
      <c r="R43" s="68">
        <f t="shared" si="9"/>
        <v>0</v>
      </c>
      <c r="S43" s="38">
        <f>IFERROR(L43+VLOOKUP($P43,Données!$J:$R,2,0),"N/A")</f>
        <v>0</v>
      </c>
      <c r="T43" s="38">
        <f>IFERROR(L43+VLOOKUP($P43,Données!$J:$R,2,0)+VLOOKUP($P43,Données!$J:$R,3,0),"N/A")</f>
        <v>0</v>
      </c>
      <c r="U43" s="38">
        <f>IFERROR(L43+VLOOKUP($P43,Données!$J:$R,2,0)+VLOOKUP($P43,Données!$J:$R,3,0)+VLOOKUP($P43,Données!$J:$R,4,0),"N/A")</f>
        <v>0</v>
      </c>
      <c r="V43" s="38">
        <f>IFERROR(L43+VLOOKUP($P43,Données!$J:$R,2,0)+VLOOKUP($P43,Données!$J:$R,3,0)+VLOOKUP($P43,Données!$J:$R,4,0)+VLOOKUP($P43,Données!$J:$R,5,0),"N/A")</f>
        <v>0</v>
      </c>
      <c r="W43" s="38">
        <f>IFERROR(L43+VLOOKUP($P43,Données!$J:$R,2,0)+VLOOKUP($P43,Données!$J:$R,3,0)+VLOOKUP($P43,Données!$J:$R,4,0)+VLOOKUP($P43,Données!$J:$R,5,0)+VLOOKUP($P43,Données!$J:$R,6,0),"N/A")</f>
        <v>0</v>
      </c>
      <c r="X43" s="38">
        <f>IFERROR(L43+VLOOKUP($P43,Données!$J:$R,2,0)+VLOOKUP($P43,Données!$J:$R,3,0)+VLOOKUP($P43,Données!$J:$R,4,0)+VLOOKUP($P43,Données!$J:$R,5,0)+VLOOKUP($P43,Données!$J:$R,6,0)+VLOOKUP($P43,Données!$J:$R,7,0),"N/A")</f>
        <v>0</v>
      </c>
      <c r="Y43" s="38">
        <f>IFERROR(L43+VLOOKUP($P43,Données!$J:$R,2,0)+VLOOKUP($P43,Données!$J:$R,3,0)+VLOOKUP($P43,Données!$J:$R,4,0)+VLOOKUP($P43,Données!$J:$R,5,0)+VLOOKUP($P43,Données!$J:$R,6,0)+VLOOKUP($P43,Données!$J:$R,7,0)+VLOOKUP($P43,Données!$J:$R,8,0),"N/A")</f>
        <v>0</v>
      </c>
      <c r="Z43" s="38">
        <f>IFERROR(L43+VLOOKUP($P43,Données!$J:$R,2,0)+VLOOKUP($P43,Données!$J:$R,3,0)+VLOOKUP($P43,Données!$J:$R,4,0)+VLOOKUP($P43,Données!$J:$R,5,0)+VLOOKUP($P43,Données!$J:$R,6,0)+VLOOKUP($P43,Données!$J:$R,7,0)+VLOOKUP($P43,Données!$J:$R,8,0)+VLOOKUP($P43,Données!$J:$R,9,0),"N/A")</f>
        <v>0</v>
      </c>
    </row>
    <row r="44" spans="1:26" s="48" customFormat="1" ht="12" x14ac:dyDescent="0.25">
      <c r="A44" s="45">
        <f t="shared" si="5"/>
        <v>0</v>
      </c>
      <c r="B44" s="45">
        <f t="shared" si="6"/>
        <v>0</v>
      </c>
      <c r="C44" s="45"/>
      <c r="D44" s="46"/>
      <c r="E44" s="65"/>
      <c r="F44" s="65"/>
      <c r="G44" s="45"/>
      <c r="H44" s="47"/>
      <c r="I44" s="47"/>
      <c r="J44" s="47"/>
      <c r="K44" s="66"/>
      <c r="L44" s="53"/>
      <c r="M44" s="53"/>
      <c r="N44" s="47"/>
      <c r="O44" s="67">
        <f t="shared" si="7"/>
        <v>0</v>
      </c>
      <c r="P44" s="54" t="s">
        <v>9</v>
      </c>
      <c r="Q44" s="67">
        <f t="shared" si="8"/>
        <v>0</v>
      </c>
      <c r="R44" s="68">
        <f t="shared" si="9"/>
        <v>0</v>
      </c>
      <c r="S44" s="38">
        <f>IFERROR(L44+VLOOKUP($P44,Données!$J:$R,2,0),"N/A")</f>
        <v>0</v>
      </c>
      <c r="T44" s="38">
        <f>IFERROR(L44+VLOOKUP($P44,Données!$J:$R,2,0)+VLOOKUP($P44,Données!$J:$R,3,0),"N/A")</f>
        <v>0</v>
      </c>
      <c r="U44" s="38">
        <f>IFERROR(L44+VLOOKUP($P44,Données!$J:$R,2,0)+VLOOKUP($P44,Données!$J:$R,3,0)+VLOOKUP($P44,Données!$J:$R,4,0),"N/A")</f>
        <v>0</v>
      </c>
      <c r="V44" s="38">
        <f>IFERROR(L44+VLOOKUP($P44,Données!$J:$R,2,0)+VLOOKUP($P44,Données!$J:$R,3,0)+VLOOKUP($P44,Données!$J:$R,4,0)+VLOOKUP($P44,Données!$J:$R,5,0),"N/A")</f>
        <v>0</v>
      </c>
      <c r="W44" s="38">
        <f>IFERROR(L44+VLOOKUP($P44,Données!$J:$R,2,0)+VLOOKUP($P44,Données!$J:$R,3,0)+VLOOKUP($P44,Données!$J:$R,4,0)+VLOOKUP($P44,Données!$J:$R,5,0)+VLOOKUP($P44,Données!$J:$R,6,0),"N/A")</f>
        <v>0</v>
      </c>
      <c r="X44" s="38">
        <f>IFERROR(L44+VLOOKUP($P44,Données!$J:$R,2,0)+VLOOKUP($P44,Données!$J:$R,3,0)+VLOOKUP($P44,Données!$J:$R,4,0)+VLOOKUP($P44,Données!$J:$R,5,0)+VLOOKUP($P44,Données!$J:$R,6,0)+VLOOKUP($P44,Données!$J:$R,7,0),"N/A")</f>
        <v>0</v>
      </c>
      <c r="Y44" s="38">
        <f>IFERROR(L44+VLOOKUP($P44,Données!$J:$R,2,0)+VLOOKUP($P44,Données!$J:$R,3,0)+VLOOKUP($P44,Données!$J:$R,4,0)+VLOOKUP($P44,Données!$J:$R,5,0)+VLOOKUP($P44,Données!$J:$R,6,0)+VLOOKUP($P44,Données!$J:$R,7,0)+VLOOKUP($P44,Données!$J:$R,8,0),"N/A")</f>
        <v>0</v>
      </c>
      <c r="Z44" s="38">
        <f>IFERROR(L44+VLOOKUP($P44,Données!$J:$R,2,0)+VLOOKUP($P44,Données!$J:$R,3,0)+VLOOKUP($P44,Données!$J:$R,4,0)+VLOOKUP($P44,Données!$J:$R,5,0)+VLOOKUP($P44,Données!$J:$R,6,0)+VLOOKUP($P44,Données!$J:$R,7,0)+VLOOKUP($P44,Données!$J:$R,8,0)+VLOOKUP($P44,Données!$J:$R,9,0),"N/A")</f>
        <v>0</v>
      </c>
    </row>
    <row r="45" spans="1:26" s="48" customFormat="1" ht="12" x14ac:dyDescent="0.25">
      <c r="A45" s="45">
        <f t="shared" si="5"/>
        <v>0</v>
      </c>
      <c r="B45" s="45">
        <f t="shared" si="6"/>
        <v>0</v>
      </c>
      <c r="C45" s="45"/>
      <c r="D45" s="46"/>
      <c r="E45" s="65"/>
      <c r="F45" s="65"/>
      <c r="G45" s="45"/>
      <c r="H45" s="47"/>
      <c r="I45" s="47"/>
      <c r="J45" s="47"/>
      <c r="K45" s="66"/>
      <c r="L45" s="53"/>
      <c r="M45" s="53"/>
      <c r="N45" s="47"/>
      <c r="O45" s="67">
        <f t="shared" si="7"/>
        <v>0</v>
      </c>
      <c r="P45" s="54" t="s">
        <v>9</v>
      </c>
      <c r="Q45" s="67">
        <f t="shared" si="8"/>
        <v>0</v>
      </c>
      <c r="R45" s="68">
        <f t="shared" si="9"/>
        <v>0</v>
      </c>
      <c r="S45" s="38">
        <f>IFERROR(L45+VLOOKUP($P45,Données!$J:$R,2,0),"N/A")</f>
        <v>0</v>
      </c>
      <c r="T45" s="38">
        <f>IFERROR(L45+VLOOKUP($P45,Données!$J:$R,2,0)+VLOOKUP($P45,Données!$J:$R,3,0),"N/A")</f>
        <v>0</v>
      </c>
      <c r="U45" s="38">
        <f>IFERROR(L45+VLOOKUP($P45,Données!$J:$R,2,0)+VLOOKUP($P45,Données!$J:$R,3,0)+VLOOKUP($P45,Données!$J:$R,4,0),"N/A")</f>
        <v>0</v>
      </c>
      <c r="V45" s="38">
        <f>IFERROR(L45+VLOOKUP($P45,Données!$J:$R,2,0)+VLOOKUP($P45,Données!$J:$R,3,0)+VLOOKUP($P45,Données!$J:$R,4,0)+VLOOKUP($P45,Données!$J:$R,5,0),"N/A")</f>
        <v>0</v>
      </c>
      <c r="W45" s="38">
        <f>IFERROR(L45+VLOOKUP($P45,Données!$J:$R,2,0)+VLOOKUP($P45,Données!$J:$R,3,0)+VLOOKUP($P45,Données!$J:$R,4,0)+VLOOKUP($P45,Données!$J:$R,5,0)+VLOOKUP($P45,Données!$J:$R,6,0),"N/A")</f>
        <v>0</v>
      </c>
      <c r="X45" s="38">
        <f>IFERROR(L45+VLOOKUP($P45,Données!$J:$R,2,0)+VLOOKUP($P45,Données!$J:$R,3,0)+VLOOKUP($P45,Données!$J:$R,4,0)+VLOOKUP($P45,Données!$J:$R,5,0)+VLOOKUP($P45,Données!$J:$R,6,0)+VLOOKUP($P45,Données!$J:$R,7,0),"N/A")</f>
        <v>0</v>
      </c>
      <c r="Y45" s="38">
        <f>IFERROR(L45+VLOOKUP($P45,Données!$J:$R,2,0)+VLOOKUP($P45,Données!$J:$R,3,0)+VLOOKUP($P45,Données!$J:$R,4,0)+VLOOKUP($P45,Données!$J:$R,5,0)+VLOOKUP($P45,Données!$J:$R,6,0)+VLOOKUP($P45,Données!$J:$R,7,0)+VLOOKUP($P45,Données!$J:$R,8,0),"N/A")</f>
        <v>0</v>
      </c>
      <c r="Z45" s="38">
        <f>IFERROR(L45+VLOOKUP($P45,Données!$J:$R,2,0)+VLOOKUP($P45,Données!$J:$R,3,0)+VLOOKUP($P45,Données!$J:$R,4,0)+VLOOKUP($P45,Données!$J:$R,5,0)+VLOOKUP($P45,Données!$J:$R,6,0)+VLOOKUP($P45,Données!$J:$R,7,0)+VLOOKUP($P45,Données!$J:$R,8,0)+VLOOKUP($P45,Données!$J:$R,9,0),"N/A")</f>
        <v>0</v>
      </c>
    </row>
    <row r="46" spans="1:26" s="48" customFormat="1" ht="12" x14ac:dyDescent="0.25">
      <c r="A46" s="45">
        <f t="shared" si="5"/>
        <v>0</v>
      </c>
      <c r="B46" s="45">
        <f t="shared" si="6"/>
        <v>0</v>
      </c>
      <c r="C46" s="45"/>
      <c r="D46" s="46"/>
      <c r="E46" s="65"/>
      <c r="F46" s="65"/>
      <c r="G46" s="45"/>
      <c r="H46" s="47"/>
      <c r="I46" s="47"/>
      <c r="J46" s="47"/>
      <c r="K46" s="66"/>
      <c r="L46" s="53"/>
      <c r="M46" s="53"/>
      <c r="N46" s="47"/>
      <c r="O46" s="67">
        <f t="shared" si="7"/>
        <v>0</v>
      </c>
      <c r="P46" s="54" t="s">
        <v>9</v>
      </c>
      <c r="Q46" s="67">
        <f t="shared" si="8"/>
        <v>0</v>
      </c>
      <c r="R46" s="68">
        <f t="shared" si="9"/>
        <v>0</v>
      </c>
      <c r="S46" s="38">
        <f>IFERROR(L46+VLOOKUP($P46,Données!$J:$R,2,0),"N/A")</f>
        <v>0</v>
      </c>
      <c r="T46" s="38">
        <f>IFERROR(L46+VLOOKUP($P46,Données!$J:$R,2,0)+VLOOKUP($P46,Données!$J:$R,3,0),"N/A")</f>
        <v>0</v>
      </c>
      <c r="U46" s="38">
        <f>IFERROR(L46+VLOOKUP($P46,Données!$J:$R,2,0)+VLOOKUP($P46,Données!$J:$R,3,0)+VLOOKUP($P46,Données!$J:$R,4,0),"N/A")</f>
        <v>0</v>
      </c>
      <c r="V46" s="38">
        <f>IFERROR(L46+VLOOKUP($P46,Données!$J:$R,2,0)+VLOOKUP($P46,Données!$J:$R,3,0)+VLOOKUP($P46,Données!$J:$R,4,0)+VLOOKUP($P46,Données!$J:$R,5,0),"N/A")</f>
        <v>0</v>
      </c>
      <c r="W46" s="38">
        <f>IFERROR(L46+VLOOKUP($P46,Données!$J:$R,2,0)+VLOOKUP($P46,Données!$J:$R,3,0)+VLOOKUP($P46,Données!$J:$R,4,0)+VLOOKUP($P46,Données!$J:$R,5,0)+VLOOKUP($P46,Données!$J:$R,6,0),"N/A")</f>
        <v>0</v>
      </c>
      <c r="X46" s="38">
        <f>IFERROR(L46+VLOOKUP($P46,Données!$J:$R,2,0)+VLOOKUP($P46,Données!$J:$R,3,0)+VLOOKUP($P46,Données!$J:$R,4,0)+VLOOKUP($P46,Données!$J:$R,5,0)+VLOOKUP($P46,Données!$J:$R,6,0)+VLOOKUP($P46,Données!$J:$R,7,0),"N/A")</f>
        <v>0</v>
      </c>
      <c r="Y46" s="38">
        <f>IFERROR(L46+VLOOKUP($P46,Données!$J:$R,2,0)+VLOOKUP($P46,Données!$J:$R,3,0)+VLOOKUP($P46,Données!$J:$R,4,0)+VLOOKUP($P46,Données!$J:$R,5,0)+VLOOKUP($P46,Données!$J:$R,6,0)+VLOOKUP($P46,Données!$J:$R,7,0)+VLOOKUP($P46,Données!$J:$R,8,0),"N/A")</f>
        <v>0</v>
      </c>
      <c r="Z46" s="38">
        <f>IFERROR(L46+VLOOKUP($P46,Données!$J:$R,2,0)+VLOOKUP($P46,Données!$J:$R,3,0)+VLOOKUP($P46,Données!$J:$R,4,0)+VLOOKUP($P46,Données!$J:$R,5,0)+VLOOKUP($P46,Données!$J:$R,6,0)+VLOOKUP($P46,Données!$J:$R,7,0)+VLOOKUP($P46,Données!$J:$R,8,0)+VLOOKUP($P46,Données!$J:$R,9,0),"N/A")</f>
        <v>0</v>
      </c>
    </row>
    <row r="47" spans="1:26" s="48" customFormat="1" ht="12" x14ac:dyDescent="0.25">
      <c r="A47" s="45">
        <f t="shared" si="5"/>
        <v>0</v>
      </c>
      <c r="B47" s="45">
        <f t="shared" si="6"/>
        <v>0</v>
      </c>
      <c r="C47" s="45"/>
      <c r="D47" s="46"/>
      <c r="E47" s="65"/>
      <c r="F47" s="65"/>
      <c r="G47" s="45"/>
      <c r="H47" s="47"/>
      <c r="I47" s="47"/>
      <c r="J47" s="47"/>
      <c r="K47" s="66"/>
      <c r="L47" s="53"/>
      <c r="M47" s="53"/>
      <c r="N47" s="47"/>
      <c r="O47" s="67">
        <f t="shared" si="7"/>
        <v>0</v>
      </c>
      <c r="P47" s="54" t="s">
        <v>9</v>
      </c>
      <c r="Q47" s="67">
        <f t="shared" si="8"/>
        <v>0</v>
      </c>
      <c r="R47" s="68">
        <f t="shared" si="9"/>
        <v>0</v>
      </c>
      <c r="S47" s="38">
        <f>IFERROR(L47+VLOOKUP($P47,Données!$J:$R,2,0),"N/A")</f>
        <v>0</v>
      </c>
      <c r="T47" s="38">
        <f>IFERROR(L47+VLOOKUP($P47,Données!$J:$R,2,0)+VLOOKUP($P47,Données!$J:$R,3,0),"N/A")</f>
        <v>0</v>
      </c>
      <c r="U47" s="38">
        <f>IFERROR(L47+VLOOKUP($P47,Données!$J:$R,2,0)+VLOOKUP($P47,Données!$J:$R,3,0)+VLOOKUP($P47,Données!$J:$R,4,0),"N/A")</f>
        <v>0</v>
      </c>
      <c r="V47" s="38">
        <f>IFERROR(L47+VLOOKUP($P47,Données!$J:$R,2,0)+VLOOKUP($P47,Données!$J:$R,3,0)+VLOOKUP($P47,Données!$J:$R,4,0)+VLOOKUP($P47,Données!$J:$R,5,0),"N/A")</f>
        <v>0</v>
      </c>
      <c r="W47" s="38">
        <f>IFERROR(L47+VLOOKUP($P47,Données!$J:$R,2,0)+VLOOKUP($P47,Données!$J:$R,3,0)+VLOOKUP($P47,Données!$J:$R,4,0)+VLOOKUP($P47,Données!$J:$R,5,0)+VLOOKUP($P47,Données!$J:$R,6,0),"N/A")</f>
        <v>0</v>
      </c>
      <c r="X47" s="38">
        <f>IFERROR(L47+VLOOKUP($P47,Données!$J:$R,2,0)+VLOOKUP($P47,Données!$J:$R,3,0)+VLOOKUP($P47,Données!$J:$R,4,0)+VLOOKUP($P47,Données!$J:$R,5,0)+VLOOKUP($P47,Données!$J:$R,6,0)+VLOOKUP($P47,Données!$J:$R,7,0),"N/A")</f>
        <v>0</v>
      </c>
      <c r="Y47" s="38">
        <f>IFERROR(L47+VLOOKUP($P47,Données!$J:$R,2,0)+VLOOKUP($P47,Données!$J:$R,3,0)+VLOOKUP($P47,Données!$J:$R,4,0)+VLOOKUP($P47,Données!$J:$R,5,0)+VLOOKUP($P47,Données!$J:$R,6,0)+VLOOKUP($P47,Données!$J:$R,7,0)+VLOOKUP($P47,Données!$J:$R,8,0),"N/A")</f>
        <v>0</v>
      </c>
      <c r="Z47" s="38">
        <f>IFERROR(L47+VLOOKUP($P47,Données!$J:$R,2,0)+VLOOKUP($P47,Données!$J:$R,3,0)+VLOOKUP($P47,Données!$J:$R,4,0)+VLOOKUP($P47,Données!$J:$R,5,0)+VLOOKUP($P47,Données!$J:$R,6,0)+VLOOKUP($P47,Données!$J:$R,7,0)+VLOOKUP($P47,Données!$J:$R,8,0)+VLOOKUP($P47,Données!$J:$R,9,0),"N/A")</f>
        <v>0</v>
      </c>
    </row>
    <row r="48" spans="1:26" s="48" customFormat="1" ht="12" x14ac:dyDescent="0.25">
      <c r="A48" s="45">
        <f t="shared" si="5"/>
        <v>0</v>
      </c>
      <c r="B48" s="45">
        <f t="shared" si="6"/>
        <v>0</v>
      </c>
      <c r="C48" s="45"/>
      <c r="D48" s="46"/>
      <c r="E48" s="65"/>
      <c r="F48" s="65"/>
      <c r="G48" s="45"/>
      <c r="H48" s="47"/>
      <c r="I48" s="47"/>
      <c r="J48" s="47"/>
      <c r="K48" s="66"/>
      <c r="L48" s="53"/>
      <c r="M48" s="53"/>
      <c r="N48" s="47"/>
      <c r="O48" s="67">
        <f t="shared" si="7"/>
        <v>0</v>
      </c>
      <c r="P48" s="54" t="s">
        <v>9</v>
      </c>
      <c r="Q48" s="67">
        <f t="shared" si="8"/>
        <v>0</v>
      </c>
      <c r="R48" s="68">
        <f t="shared" si="9"/>
        <v>0</v>
      </c>
      <c r="S48" s="38">
        <f>IFERROR(L48+VLOOKUP($P48,Données!$J:$R,2,0),"N/A")</f>
        <v>0</v>
      </c>
      <c r="T48" s="38">
        <f>IFERROR(L48+VLOOKUP($P48,Données!$J:$R,2,0)+VLOOKUP($P48,Données!$J:$R,3,0),"N/A")</f>
        <v>0</v>
      </c>
      <c r="U48" s="38">
        <f>IFERROR(L48+VLOOKUP($P48,Données!$J:$R,2,0)+VLOOKUP($P48,Données!$J:$R,3,0)+VLOOKUP($P48,Données!$J:$R,4,0),"N/A")</f>
        <v>0</v>
      </c>
      <c r="V48" s="38">
        <f>IFERROR(L48+VLOOKUP($P48,Données!$J:$R,2,0)+VLOOKUP($P48,Données!$J:$R,3,0)+VLOOKUP($P48,Données!$J:$R,4,0)+VLOOKUP($P48,Données!$J:$R,5,0),"N/A")</f>
        <v>0</v>
      </c>
      <c r="W48" s="38">
        <f>IFERROR(L48+VLOOKUP($P48,Données!$J:$R,2,0)+VLOOKUP($P48,Données!$J:$R,3,0)+VLOOKUP($P48,Données!$J:$R,4,0)+VLOOKUP($P48,Données!$J:$R,5,0)+VLOOKUP($P48,Données!$J:$R,6,0),"N/A")</f>
        <v>0</v>
      </c>
      <c r="X48" s="38">
        <f>IFERROR(L48+VLOOKUP($P48,Données!$J:$R,2,0)+VLOOKUP($P48,Données!$J:$R,3,0)+VLOOKUP($P48,Données!$J:$R,4,0)+VLOOKUP($P48,Données!$J:$R,5,0)+VLOOKUP($P48,Données!$J:$R,6,0)+VLOOKUP($P48,Données!$J:$R,7,0),"N/A")</f>
        <v>0</v>
      </c>
      <c r="Y48" s="38">
        <f>IFERROR(L48+VLOOKUP($P48,Données!$J:$R,2,0)+VLOOKUP($P48,Données!$J:$R,3,0)+VLOOKUP($P48,Données!$J:$R,4,0)+VLOOKUP($P48,Données!$J:$R,5,0)+VLOOKUP($P48,Données!$J:$R,6,0)+VLOOKUP($P48,Données!$J:$R,7,0)+VLOOKUP($P48,Données!$J:$R,8,0),"N/A")</f>
        <v>0</v>
      </c>
      <c r="Z48" s="38">
        <f>IFERROR(L48+VLOOKUP($P48,Données!$J:$R,2,0)+VLOOKUP($P48,Données!$J:$R,3,0)+VLOOKUP($P48,Données!$J:$R,4,0)+VLOOKUP($P48,Données!$J:$R,5,0)+VLOOKUP($P48,Données!$J:$R,6,0)+VLOOKUP($P48,Données!$J:$R,7,0)+VLOOKUP($P48,Données!$J:$R,8,0)+VLOOKUP($P48,Données!$J:$R,9,0),"N/A")</f>
        <v>0</v>
      </c>
    </row>
    <row r="49" spans="1:26" s="48" customFormat="1" ht="12" x14ac:dyDescent="0.25">
      <c r="A49" s="45">
        <f t="shared" si="5"/>
        <v>0</v>
      </c>
      <c r="B49" s="45">
        <f t="shared" si="6"/>
        <v>0</v>
      </c>
      <c r="C49" s="45"/>
      <c r="D49" s="46"/>
      <c r="E49" s="65"/>
      <c r="F49" s="65"/>
      <c r="G49" s="45"/>
      <c r="H49" s="47"/>
      <c r="I49" s="47"/>
      <c r="J49" s="47"/>
      <c r="K49" s="66"/>
      <c r="L49" s="53"/>
      <c r="M49" s="53"/>
      <c r="N49" s="47"/>
      <c r="O49" s="67">
        <f t="shared" si="7"/>
        <v>0</v>
      </c>
      <c r="P49" s="54" t="s">
        <v>9</v>
      </c>
      <c r="Q49" s="67">
        <f t="shared" si="8"/>
        <v>0</v>
      </c>
      <c r="R49" s="68">
        <f t="shared" si="9"/>
        <v>0</v>
      </c>
      <c r="S49" s="38">
        <f>IFERROR(L49+VLOOKUP($P49,Données!$J:$R,2,0),"N/A")</f>
        <v>0</v>
      </c>
      <c r="T49" s="38">
        <f>IFERROR(L49+VLOOKUP($P49,Données!$J:$R,2,0)+VLOOKUP($P49,Données!$J:$R,3,0),"N/A")</f>
        <v>0</v>
      </c>
      <c r="U49" s="38">
        <f>IFERROR(L49+VLOOKUP($P49,Données!$J:$R,2,0)+VLOOKUP($P49,Données!$J:$R,3,0)+VLOOKUP($P49,Données!$J:$R,4,0),"N/A")</f>
        <v>0</v>
      </c>
      <c r="V49" s="38">
        <f>IFERROR(L49+VLOOKUP($P49,Données!$J:$R,2,0)+VLOOKUP($P49,Données!$J:$R,3,0)+VLOOKUP($P49,Données!$J:$R,4,0)+VLOOKUP($P49,Données!$J:$R,5,0),"N/A")</f>
        <v>0</v>
      </c>
      <c r="W49" s="38">
        <f>IFERROR(L49+VLOOKUP($P49,Données!$J:$R,2,0)+VLOOKUP($P49,Données!$J:$R,3,0)+VLOOKUP($P49,Données!$J:$R,4,0)+VLOOKUP($P49,Données!$J:$R,5,0)+VLOOKUP($P49,Données!$J:$R,6,0),"N/A")</f>
        <v>0</v>
      </c>
      <c r="X49" s="38">
        <f>IFERROR(L49+VLOOKUP($P49,Données!$J:$R,2,0)+VLOOKUP($P49,Données!$J:$R,3,0)+VLOOKUP($P49,Données!$J:$R,4,0)+VLOOKUP($P49,Données!$J:$R,5,0)+VLOOKUP($P49,Données!$J:$R,6,0)+VLOOKUP($P49,Données!$J:$R,7,0),"N/A")</f>
        <v>0</v>
      </c>
      <c r="Y49" s="38">
        <f>IFERROR(L49+VLOOKUP($P49,Données!$J:$R,2,0)+VLOOKUP($P49,Données!$J:$R,3,0)+VLOOKUP($P49,Données!$J:$R,4,0)+VLOOKUP($P49,Données!$J:$R,5,0)+VLOOKUP($P49,Données!$J:$R,6,0)+VLOOKUP($P49,Données!$J:$R,7,0)+VLOOKUP($P49,Données!$J:$R,8,0),"N/A")</f>
        <v>0</v>
      </c>
      <c r="Z49" s="38">
        <f>IFERROR(L49+VLOOKUP($P49,Données!$J:$R,2,0)+VLOOKUP($P49,Données!$J:$R,3,0)+VLOOKUP($P49,Données!$J:$R,4,0)+VLOOKUP($P49,Données!$J:$R,5,0)+VLOOKUP($P49,Données!$J:$R,6,0)+VLOOKUP($P49,Données!$J:$R,7,0)+VLOOKUP($P49,Données!$J:$R,8,0)+VLOOKUP($P49,Données!$J:$R,9,0),"N/A")</f>
        <v>0</v>
      </c>
    </row>
    <row r="50" spans="1:26" s="48" customFormat="1" ht="12" x14ac:dyDescent="0.25">
      <c r="A50" s="45">
        <f t="shared" si="5"/>
        <v>0</v>
      </c>
      <c r="B50" s="45">
        <f t="shared" si="6"/>
        <v>0</v>
      </c>
      <c r="C50" s="45"/>
      <c r="D50" s="46"/>
      <c r="E50" s="65"/>
      <c r="F50" s="65"/>
      <c r="G50" s="45"/>
      <c r="H50" s="47"/>
      <c r="I50" s="47"/>
      <c r="J50" s="47"/>
      <c r="K50" s="66"/>
      <c r="L50" s="53"/>
      <c r="M50" s="53"/>
      <c r="N50" s="47"/>
      <c r="O50" s="67">
        <f t="shared" si="7"/>
        <v>0</v>
      </c>
      <c r="P50" s="54" t="s">
        <v>9</v>
      </c>
      <c r="Q50" s="67">
        <f t="shared" si="8"/>
        <v>0</v>
      </c>
      <c r="R50" s="68">
        <f t="shared" si="9"/>
        <v>0</v>
      </c>
      <c r="S50" s="38">
        <f>IFERROR(L50+VLOOKUP($P50,Données!$J:$R,2,0),"N/A")</f>
        <v>0</v>
      </c>
      <c r="T50" s="38">
        <f>IFERROR(L50+VLOOKUP($P50,Données!$J:$R,2,0)+VLOOKUP($P50,Données!$J:$R,3,0),"N/A")</f>
        <v>0</v>
      </c>
      <c r="U50" s="38">
        <f>IFERROR(L50+VLOOKUP($P50,Données!$J:$R,2,0)+VLOOKUP($P50,Données!$J:$R,3,0)+VLOOKUP($P50,Données!$J:$R,4,0),"N/A")</f>
        <v>0</v>
      </c>
      <c r="V50" s="38">
        <f>IFERROR(L50+VLOOKUP($P50,Données!$J:$R,2,0)+VLOOKUP($P50,Données!$J:$R,3,0)+VLOOKUP($P50,Données!$J:$R,4,0)+VLOOKUP($P50,Données!$J:$R,5,0),"N/A")</f>
        <v>0</v>
      </c>
      <c r="W50" s="38">
        <f>IFERROR(L50+VLOOKUP($P50,Données!$J:$R,2,0)+VLOOKUP($P50,Données!$J:$R,3,0)+VLOOKUP($P50,Données!$J:$R,4,0)+VLOOKUP($P50,Données!$J:$R,5,0)+VLOOKUP($P50,Données!$J:$R,6,0),"N/A")</f>
        <v>0</v>
      </c>
      <c r="X50" s="38">
        <f>IFERROR(L50+VLOOKUP($P50,Données!$J:$R,2,0)+VLOOKUP($P50,Données!$J:$R,3,0)+VLOOKUP($P50,Données!$J:$R,4,0)+VLOOKUP($P50,Données!$J:$R,5,0)+VLOOKUP($P50,Données!$J:$R,6,0)+VLOOKUP($P50,Données!$J:$R,7,0),"N/A")</f>
        <v>0</v>
      </c>
      <c r="Y50" s="38">
        <f>IFERROR(L50+VLOOKUP($P50,Données!$J:$R,2,0)+VLOOKUP($P50,Données!$J:$R,3,0)+VLOOKUP($P50,Données!$J:$R,4,0)+VLOOKUP($P50,Données!$J:$R,5,0)+VLOOKUP($P50,Données!$J:$R,6,0)+VLOOKUP($P50,Données!$J:$R,7,0)+VLOOKUP($P50,Données!$J:$R,8,0),"N/A")</f>
        <v>0</v>
      </c>
      <c r="Z50" s="38">
        <f>IFERROR(L50+VLOOKUP($P50,Données!$J:$R,2,0)+VLOOKUP($P50,Données!$J:$R,3,0)+VLOOKUP($P50,Données!$J:$R,4,0)+VLOOKUP($P50,Données!$J:$R,5,0)+VLOOKUP($P50,Données!$J:$R,6,0)+VLOOKUP($P50,Données!$J:$R,7,0)+VLOOKUP($P50,Données!$J:$R,8,0)+VLOOKUP($P50,Données!$J:$R,9,0),"N/A")</f>
        <v>0</v>
      </c>
    </row>
    <row r="51" spans="1:26" s="48" customFormat="1" ht="12" x14ac:dyDescent="0.25">
      <c r="A51" s="45">
        <f t="shared" si="5"/>
        <v>0</v>
      </c>
      <c r="B51" s="45">
        <f t="shared" si="6"/>
        <v>0</v>
      </c>
      <c r="C51" s="45"/>
      <c r="D51" s="46"/>
      <c r="E51" s="65"/>
      <c r="F51" s="65"/>
      <c r="G51" s="45"/>
      <c r="H51" s="47"/>
      <c r="I51" s="47"/>
      <c r="J51" s="47"/>
      <c r="K51" s="66"/>
      <c r="L51" s="53"/>
      <c r="M51" s="53"/>
      <c r="N51" s="47"/>
      <c r="O51" s="67">
        <f t="shared" si="7"/>
        <v>0</v>
      </c>
      <c r="P51" s="54" t="s">
        <v>9</v>
      </c>
      <c r="Q51" s="67">
        <f t="shared" si="8"/>
        <v>0</v>
      </c>
      <c r="R51" s="68">
        <f t="shared" si="9"/>
        <v>0</v>
      </c>
      <c r="S51" s="38">
        <f>IFERROR(L51+VLOOKUP($P51,Données!$J:$R,2,0),"N/A")</f>
        <v>0</v>
      </c>
      <c r="T51" s="38">
        <f>IFERROR(L51+VLOOKUP($P51,Données!$J:$R,2,0)+VLOOKUP($P51,Données!$J:$R,3,0),"N/A")</f>
        <v>0</v>
      </c>
      <c r="U51" s="38">
        <f>IFERROR(L51+VLOOKUP($P51,Données!$J:$R,2,0)+VLOOKUP($P51,Données!$J:$R,3,0)+VLOOKUP($P51,Données!$J:$R,4,0),"N/A")</f>
        <v>0</v>
      </c>
      <c r="V51" s="38">
        <f>IFERROR(L51+VLOOKUP($P51,Données!$J:$R,2,0)+VLOOKUP($P51,Données!$J:$R,3,0)+VLOOKUP($P51,Données!$J:$R,4,0)+VLOOKUP($P51,Données!$J:$R,5,0),"N/A")</f>
        <v>0</v>
      </c>
      <c r="W51" s="38">
        <f>IFERROR(L51+VLOOKUP($P51,Données!$J:$R,2,0)+VLOOKUP($P51,Données!$J:$R,3,0)+VLOOKUP($P51,Données!$J:$R,4,0)+VLOOKUP($P51,Données!$J:$R,5,0)+VLOOKUP($P51,Données!$J:$R,6,0),"N/A")</f>
        <v>0</v>
      </c>
      <c r="X51" s="38">
        <f>IFERROR(L51+VLOOKUP($P51,Données!$J:$R,2,0)+VLOOKUP($P51,Données!$J:$R,3,0)+VLOOKUP($P51,Données!$J:$R,4,0)+VLOOKUP($P51,Données!$J:$R,5,0)+VLOOKUP($P51,Données!$J:$R,6,0)+VLOOKUP($P51,Données!$J:$R,7,0),"N/A")</f>
        <v>0</v>
      </c>
      <c r="Y51" s="38">
        <f>IFERROR(L51+VLOOKUP($P51,Données!$J:$R,2,0)+VLOOKUP($P51,Données!$J:$R,3,0)+VLOOKUP($P51,Données!$J:$R,4,0)+VLOOKUP($P51,Données!$J:$R,5,0)+VLOOKUP($P51,Données!$J:$R,6,0)+VLOOKUP($P51,Données!$J:$R,7,0)+VLOOKUP($P51,Données!$J:$R,8,0),"N/A")</f>
        <v>0</v>
      </c>
      <c r="Z51" s="38">
        <f>IFERROR(L51+VLOOKUP($P51,Données!$J:$R,2,0)+VLOOKUP($P51,Données!$J:$R,3,0)+VLOOKUP($P51,Données!$J:$R,4,0)+VLOOKUP($P51,Données!$J:$R,5,0)+VLOOKUP($P51,Données!$J:$R,6,0)+VLOOKUP($P51,Données!$J:$R,7,0)+VLOOKUP($P51,Données!$J:$R,8,0)+VLOOKUP($P51,Données!$J:$R,9,0),"N/A")</f>
        <v>0</v>
      </c>
    </row>
    <row r="52" spans="1:26" s="48" customFormat="1" ht="12" x14ac:dyDescent="0.25">
      <c r="A52" s="45">
        <f t="shared" si="5"/>
        <v>0</v>
      </c>
      <c r="B52" s="45">
        <f t="shared" si="6"/>
        <v>0</v>
      </c>
      <c r="C52" s="45"/>
      <c r="D52" s="46"/>
      <c r="E52" s="65"/>
      <c r="F52" s="65"/>
      <c r="G52" s="45"/>
      <c r="H52" s="47"/>
      <c r="I52" s="47"/>
      <c r="J52" s="47"/>
      <c r="K52" s="66"/>
      <c r="L52" s="53"/>
      <c r="M52" s="53"/>
      <c r="N52" s="47"/>
      <c r="O52" s="67">
        <f t="shared" si="7"/>
        <v>0</v>
      </c>
      <c r="P52" s="54" t="s">
        <v>9</v>
      </c>
      <c r="Q52" s="67">
        <f t="shared" si="8"/>
        <v>0</v>
      </c>
      <c r="R52" s="68">
        <f t="shared" si="9"/>
        <v>0</v>
      </c>
      <c r="S52" s="38">
        <f>IFERROR(L52+VLOOKUP($P52,Données!$J:$R,2,0),"N/A")</f>
        <v>0</v>
      </c>
      <c r="T52" s="38">
        <f>IFERROR(L52+VLOOKUP($P52,Données!$J:$R,2,0)+VLOOKUP($P52,Données!$J:$R,3,0),"N/A")</f>
        <v>0</v>
      </c>
      <c r="U52" s="38">
        <f>IFERROR(L52+VLOOKUP($P52,Données!$J:$R,2,0)+VLOOKUP($P52,Données!$J:$R,3,0)+VLOOKUP($P52,Données!$J:$R,4,0),"N/A")</f>
        <v>0</v>
      </c>
      <c r="V52" s="38">
        <f>IFERROR(L52+VLOOKUP($P52,Données!$J:$R,2,0)+VLOOKUP($P52,Données!$J:$R,3,0)+VLOOKUP($P52,Données!$J:$R,4,0)+VLOOKUP($P52,Données!$J:$R,5,0),"N/A")</f>
        <v>0</v>
      </c>
      <c r="W52" s="38">
        <f>IFERROR(L52+VLOOKUP($P52,Données!$J:$R,2,0)+VLOOKUP($P52,Données!$J:$R,3,0)+VLOOKUP($P52,Données!$J:$R,4,0)+VLOOKUP($P52,Données!$J:$R,5,0)+VLOOKUP($P52,Données!$J:$R,6,0),"N/A")</f>
        <v>0</v>
      </c>
      <c r="X52" s="38">
        <f>IFERROR(L52+VLOOKUP($P52,Données!$J:$R,2,0)+VLOOKUP($P52,Données!$J:$R,3,0)+VLOOKUP($P52,Données!$J:$R,4,0)+VLOOKUP($P52,Données!$J:$R,5,0)+VLOOKUP($P52,Données!$J:$R,6,0)+VLOOKUP($P52,Données!$J:$R,7,0),"N/A")</f>
        <v>0</v>
      </c>
      <c r="Y52" s="38">
        <f>IFERROR(L52+VLOOKUP($P52,Données!$J:$R,2,0)+VLOOKUP($P52,Données!$J:$R,3,0)+VLOOKUP($P52,Données!$J:$R,4,0)+VLOOKUP($P52,Données!$J:$R,5,0)+VLOOKUP($P52,Données!$J:$R,6,0)+VLOOKUP($P52,Données!$J:$R,7,0)+VLOOKUP($P52,Données!$J:$R,8,0),"N/A")</f>
        <v>0</v>
      </c>
      <c r="Z52" s="38">
        <f>IFERROR(L52+VLOOKUP($P52,Données!$J:$R,2,0)+VLOOKUP($P52,Données!$J:$R,3,0)+VLOOKUP($P52,Données!$J:$R,4,0)+VLOOKUP($P52,Données!$J:$R,5,0)+VLOOKUP($P52,Données!$J:$R,6,0)+VLOOKUP($P52,Données!$J:$R,7,0)+VLOOKUP($P52,Données!$J:$R,8,0)+VLOOKUP($P52,Données!$J:$R,9,0),"N/A")</f>
        <v>0</v>
      </c>
    </row>
    <row r="53" spans="1:26" s="48" customFormat="1" ht="12" x14ac:dyDescent="0.25">
      <c r="A53" s="45">
        <f t="shared" si="5"/>
        <v>0</v>
      </c>
      <c r="B53" s="45">
        <f t="shared" si="6"/>
        <v>0</v>
      </c>
      <c r="C53" s="45"/>
      <c r="D53" s="46"/>
      <c r="E53" s="65"/>
      <c r="F53" s="65"/>
      <c r="G53" s="45"/>
      <c r="H53" s="47"/>
      <c r="I53" s="47"/>
      <c r="J53" s="47"/>
      <c r="K53" s="66"/>
      <c r="L53" s="53"/>
      <c r="M53" s="53"/>
      <c r="N53" s="47"/>
      <c r="O53" s="67">
        <f t="shared" si="7"/>
        <v>0</v>
      </c>
      <c r="P53" s="54" t="s">
        <v>9</v>
      </c>
      <c r="Q53" s="67">
        <f t="shared" si="8"/>
        <v>0</v>
      </c>
      <c r="R53" s="68">
        <f t="shared" si="9"/>
        <v>0</v>
      </c>
      <c r="S53" s="38">
        <f>IFERROR(L53+VLOOKUP($P53,Données!$J:$R,2,0),"N/A")</f>
        <v>0</v>
      </c>
      <c r="T53" s="38">
        <f>IFERROR(L53+VLOOKUP($P53,Données!$J:$R,2,0)+VLOOKUP($P53,Données!$J:$R,3,0),"N/A")</f>
        <v>0</v>
      </c>
      <c r="U53" s="38">
        <f>IFERROR(L53+VLOOKUP($P53,Données!$J:$R,2,0)+VLOOKUP($P53,Données!$J:$R,3,0)+VLOOKUP($P53,Données!$J:$R,4,0),"N/A")</f>
        <v>0</v>
      </c>
      <c r="V53" s="38">
        <f>IFERROR(L53+VLOOKUP($P53,Données!$J:$R,2,0)+VLOOKUP($P53,Données!$J:$R,3,0)+VLOOKUP($P53,Données!$J:$R,4,0)+VLOOKUP($P53,Données!$J:$R,5,0),"N/A")</f>
        <v>0</v>
      </c>
      <c r="W53" s="38">
        <f>IFERROR(L53+VLOOKUP($P53,Données!$J:$R,2,0)+VLOOKUP($P53,Données!$J:$R,3,0)+VLOOKUP($P53,Données!$J:$R,4,0)+VLOOKUP($P53,Données!$J:$R,5,0)+VLOOKUP($P53,Données!$J:$R,6,0),"N/A")</f>
        <v>0</v>
      </c>
      <c r="X53" s="38">
        <f>IFERROR(L53+VLOOKUP($P53,Données!$J:$R,2,0)+VLOOKUP($P53,Données!$J:$R,3,0)+VLOOKUP($P53,Données!$J:$R,4,0)+VLOOKUP($P53,Données!$J:$R,5,0)+VLOOKUP($P53,Données!$J:$R,6,0)+VLOOKUP($P53,Données!$J:$R,7,0),"N/A")</f>
        <v>0</v>
      </c>
      <c r="Y53" s="38">
        <f>IFERROR(L53+VLOOKUP($P53,Données!$J:$R,2,0)+VLOOKUP($P53,Données!$J:$R,3,0)+VLOOKUP($P53,Données!$J:$R,4,0)+VLOOKUP($P53,Données!$J:$R,5,0)+VLOOKUP($P53,Données!$J:$R,6,0)+VLOOKUP($P53,Données!$J:$R,7,0)+VLOOKUP($P53,Données!$J:$R,8,0),"N/A")</f>
        <v>0</v>
      </c>
      <c r="Z53" s="38">
        <f>IFERROR(L53+VLOOKUP($P53,Données!$J:$R,2,0)+VLOOKUP($P53,Données!$J:$R,3,0)+VLOOKUP($P53,Données!$J:$R,4,0)+VLOOKUP($P53,Données!$J:$R,5,0)+VLOOKUP($P53,Données!$J:$R,6,0)+VLOOKUP($P53,Données!$J:$R,7,0)+VLOOKUP($P53,Données!$J:$R,8,0)+VLOOKUP($P53,Données!$J:$R,9,0),"N/A")</f>
        <v>0</v>
      </c>
    </row>
    <row r="54" spans="1:26" s="48" customFormat="1" ht="12" x14ac:dyDescent="0.25">
      <c r="A54" s="45">
        <f t="shared" si="5"/>
        <v>0</v>
      </c>
      <c r="B54" s="45">
        <f t="shared" si="6"/>
        <v>0</v>
      </c>
      <c r="C54" s="45"/>
      <c r="D54" s="46"/>
      <c r="E54" s="65"/>
      <c r="F54" s="65"/>
      <c r="G54" s="45"/>
      <c r="H54" s="47"/>
      <c r="I54" s="47"/>
      <c r="J54" s="47"/>
      <c r="K54" s="66"/>
      <c r="L54" s="53"/>
      <c r="M54" s="53"/>
      <c r="N54" s="47"/>
      <c r="O54" s="67">
        <f t="shared" si="7"/>
        <v>0</v>
      </c>
      <c r="P54" s="54" t="s">
        <v>9</v>
      </c>
      <c r="Q54" s="67">
        <f t="shared" si="8"/>
        <v>0</v>
      </c>
      <c r="R54" s="68">
        <f t="shared" si="9"/>
        <v>0</v>
      </c>
      <c r="S54" s="38">
        <f>IFERROR(L54+VLOOKUP($P54,Données!$J:$R,2,0),"N/A")</f>
        <v>0</v>
      </c>
      <c r="T54" s="38">
        <f>IFERROR(L54+VLOOKUP($P54,Données!$J:$R,2,0)+VLOOKUP($P54,Données!$J:$R,3,0),"N/A")</f>
        <v>0</v>
      </c>
      <c r="U54" s="38">
        <f>IFERROR(L54+VLOOKUP($P54,Données!$J:$R,2,0)+VLOOKUP($P54,Données!$J:$R,3,0)+VLOOKUP($P54,Données!$J:$R,4,0),"N/A")</f>
        <v>0</v>
      </c>
      <c r="V54" s="38">
        <f>IFERROR(L54+VLOOKUP($P54,Données!$J:$R,2,0)+VLOOKUP($P54,Données!$J:$R,3,0)+VLOOKUP($P54,Données!$J:$R,4,0)+VLOOKUP($P54,Données!$J:$R,5,0),"N/A")</f>
        <v>0</v>
      </c>
      <c r="W54" s="38">
        <f>IFERROR(L54+VLOOKUP($P54,Données!$J:$R,2,0)+VLOOKUP($P54,Données!$J:$R,3,0)+VLOOKUP($P54,Données!$J:$R,4,0)+VLOOKUP($P54,Données!$J:$R,5,0)+VLOOKUP($P54,Données!$J:$R,6,0),"N/A")</f>
        <v>0</v>
      </c>
      <c r="X54" s="38">
        <f>IFERROR(L54+VLOOKUP($P54,Données!$J:$R,2,0)+VLOOKUP($P54,Données!$J:$R,3,0)+VLOOKUP($P54,Données!$J:$R,4,0)+VLOOKUP($P54,Données!$J:$R,5,0)+VLOOKUP($P54,Données!$J:$R,6,0)+VLOOKUP($P54,Données!$J:$R,7,0),"N/A")</f>
        <v>0</v>
      </c>
      <c r="Y54" s="38">
        <f>IFERROR(L54+VLOOKUP($P54,Données!$J:$R,2,0)+VLOOKUP($P54,Données!$J:$R,3,0)+VLOOKUP($P54,Données!$J:$R,4,0)+VLOOKUP($P54,Données!$J:$R,5,0)+VLOOKUP($P54,Données!$J:$R,6,0)+VLOOKUP($P54,Données!$J:$R,7,0)+VLOOKUP($P54,Données!$J:$R,8,0),"N/A")</f>
        <v>0</v>
      </c>
      <c r="Z54" s="38">
        <f>IFERROR(L54+VLOOKUP($P54,Données!$J:$R,2,0)+VLOOKUP($P54,Données!$J:$R,3,0)+VLOOKUP($P54,Données!$J:$R,4,0)+VLOOKUP($P54,Données!$J:$R,5,0)+VLOOKUP($P54,Données!$J:$R,6,0)+VLOOKUP($P54,Données!$J:$R,7,0)+VLOOKUP($P54,Données!$J:$R,8,0)+VLOOKUP($P54,Données!$J:$R,9,0),"N/A")</f>
        <v>0</v>
      </c>
    </row>
    <row r="55" spans="1:26" s="48" customFormat="1" ht="12" x14ac:dyDescent="0.25">
      <c r="A55" s="45">
        <f t="shared" si="5"/>
        <v>0</v>
      </c>
      <c r="B55" s="45">
        <f t="shared" si="6"/>
        <v>0</v>
      </c>
      <c r="C55" s="45"/>
      <c r="D55" s="46"/>
      <c r="E55" s="65"/>
      <c r="F55" s="65"/>
      <c r="G55" s="45"/>
      <c r="H55" s="47"/>
      <c r="I55" s="47"/>
      <c r="J55" s="47"/>
      <c r="K55" s="66"/>
      <c r="L55" s="53"/>
      <c r="M55" s="53"/>
      <c r="N55" s="47"/>
      <c r="O55" s="67">
        <f t="shared" si="7"/>
        <v>0</v>
      </c>
      <c r="P55" s="54" t="s">
        <v>9</v>
      </c>
      <c r="Q55" s="67">
        <f t="shared" si="8"/>
        <v>0</v>
      </c>
      <c r="R55" s="68">
        <f t="shared" si="9"/>
        <v>0</v>
      </c>
      <c r="S55" s="38">
        <f>IFERROR(L55+VLOOKUP($P55,Données!$J:$R,2,0),"N/A")</f>
        <v>0</v>
      </c>
      <c r="T55" s="38">
        <f>IFERROR(L55+VLOOKUP($P55,Données!$J:$R,2,0)+VLOOKUP($P55,Données!$J:$R,3,0),"N/A")</f>
        <v>0</v>
      </c>
      <c r="U55" s="38">
        <f>IFERROR(L55+VLOOKUP($P55,Données!$J:$R,2,0)+VLOOKUP($P55,Données!$J:$R,3,0)+VLOOKUP($P55,Données!$J:$R,4,0),"N/A")</f>
        <v>0</v>
      </c>
      <c r="V55" s="38">
        <f>IFERROR(L55+VLOOKUP($P55,Données!$J:$R,2,0)+VLOOKUP($P55,Données!$J:$R,3,0)+VLOOKUP($P55,Données!$J:$R,4,0)+VLOOKUP($P55,Données!$J:$R,5,0),"N/A")</f>
        <v>0</v>
      </c>
      <c r="W55" s="38">
        <f>IFERROR(L55+VLOOKUP($P55,Données!$J:$R,2,0)+VLOOKUP($P55,Données!$J:$R,3,0)+VLOOKUP($P55,Données!$J:$R,4,0)+VLOOKUP($P55,Données!$J:$R,5,0)+VLOOKUP($P55,Données!$J:$R,6,0),"N/A")</f>
        <v>0</v>
      </c>
      <c r="X55" s="38">
        <f>IFERROR(L55+VLOOKUP($P55,Données!$J:$R,2,0)+VLOOKUP($P55,Données!$J:$R,3,0)+VLOOKUP($P55,Données!$J:$R,4,0)+VLOOKUP($P55,Données!$J:$R,5,0)+VLOOKUP($P55,Données!$J:$R,6,0)+VLOOKUP($P55,Données!$J:$R,7,0),"N/A")</f>
        <v>0</v>
      </c>
      <c r="Y55" s="38">
        <f>IFERROR(L55+VLOOKUP($P55,Données!$J:$R,2,0)+VLOOKUP($P55,Données!$J:$R,3,0)+VLOOKUP($P55,Données!$J:$R,4,0)+VLOOKUP($P55,Données!$J:$R,5,0)+VLOOKUP($P55,Données!$J:$R,6,0)+VLOOKUP($P55,Données!$J:$R,7,0)+VLOOKUP($P55,Données!$J:$R,8,0),"N/A")</f>
        <v>0</v>
      </c>
      <c r="Z55" s="38">
        <f>IFERROR(L55+VLOOKUP($P55,Données!$J:$R,2,0)+VLOOKUP($P55,Données!$J:$R,3,0)+VLOOKUP($P55,Données!$J:$R,4,0)+VLOOKUP($P55,Données!$J:$R,5,0)+VLOOKUP($P55,Données!$J:$R,6,0)+VLOOKUP($P55,Données!$J:$R,7,0)+VLOOKUP($P55,Données!$J:$R,8,0)+VLOOKUP($P55,Données!$J:$R,9,0),"N/A")</f>
        <v>0</v>
      </c>
    </row>
    <row r="56" spans="1:26" s="48" customFormat="1" ht="12" x14ac:dyDescent="0.25">
      <c r="A56" s="45">
        <f t="shared" si="5"/>
        <v>0</v>
      </c>
      <c r="B56" s="45">
        <f t="shared" si="6"/>
        <v>0</v>
      </c>
      <c r="C56" s="45"/>
      <c r="D56" s="46"/>
      <c r="E56" s="65"/>
      <c r="F56" s="65"/>
      <c r="G56" s="45"/>
      <c r="H56" s="47"/>
      <c r="I56" s="47"/>
      <c r="J56" s="47"/>
      <c r="K56" s="66"/>
      <c r="L56" s="53"/>
      <c r="M56" s="53"/>
      <c r="N56" s="47"/>
      <c r="O56" s="67">
        <f t="shared" si="7"/>
        <v>0</v>
      </c>
      <c r="P56" s="54" t="s">
        <v>9</v>
      </c>
      <c r="Q56" s="67">
        <f t="shared" si="8"/>
        <v>0</v>
      </c>
      <c r="R56" s="68">
        <f t="shared" si="9"/>
        <v>0</v>
      </c>
      <c r="S56" s="38">
        <f>IFERROR(L56+VLOOKUP($P56,Données!$J:$R,2,0),"N/A")</f>
        <v>0</v>
      </c>
      <c r="T56" s="38">
        <f>IFERROR(L56+VLOOKUP($P56,Données!$J:$R,2,0)+VLOOKUP($P56,Données!$J:$R,3,0),"N/A")</f>
        <v>0</v>
      </c>
      <c r="U56" s="38">
        <f>IFERROR(L56+VLOOKUP($P56,Données!$J:$R,2,0)+VLOOKUP($P56,Données!$J:$R,3,0)+VLOOKUP($P56,Données!$J:$R,4,0),"N/A")</f>
        <v>0</v>
      </c>
      <c r="V56" s="38">
        <f>IFERROR(L56+VLOOKUP($P56,Données!$J:$R,2,0)+VLOOKUP($P56,Données!$J:$R,3,0)+VLOOKUP($P56,Données!$J:$R,4,0)+VLOOKUP($P56,Données!$J:$R,5,0),"N/A")</f>
        <v>0</v>
      </c>
      <c r="W56" s="38">
        <f>IFERROR(L56+VLOOKUP($P56,Données!$J:$R,2,0)+VLOOKUP($P56,Données!$J:$R,3,0)+VLOOKUP($P56,Données!$J:$R,4,0)+VLOOKUP($P56,Données!$J:$R,5,0)+VLOOKUP($P56,Données!$J:$R,6,0),"N/A")</f>
        <v>0</v>
      </c>
      <c r="X56" s="38">
        <f>IFERROR(L56+VLOOKUP($P56,Données!$J:$R,2,0)+VLOOKUP($P56,Données!$J:$R,3,0)+VLOOKUP($P56,Données!$J:$R,4,0)+VLOOKUP($P56,Données!$J:$R,5,0)+VLOOKUP($P56,Données!$J:$R,6,0)+VLOOKUP($P56,Données!$J:$R,7,0),"N/A")</f>
        <v>0</v>
      </c>
      <c r="Y56" s="38">
        <f>IFERROR(L56+VLOOKUP($P56,Données!$J:$R,2,0)+VLOOKUP($P56,Données!$J:$R,3,0)+VLOOKUP($P56,Données!$J:$R,4,0)+VLOOKUP($P56,Données!$J:$R,5,0)+VLOOKUP($P56,Données!$J:$R,6,0)+VLOOKUP($P56,Données!$J:$R,7,0)+VLOOKUP($P56,Données!$J:$R,8,0),"N/A")</f>
        <v>0</v>
      </c>
      <c r="Z56" s="38">
        <f>IFERROR(L56+VLOOKUP($P56,Données!$J:$R,2,0)+VLOOKUP($P56,Données!$J:$R,3,0)+VLOOKUP($P56,Données!$J:$R,4,0)+VLOOKUP($P56,Données!$J:$R,5,0)+VLOOKUP($P56,Données!$J:$R,6,0)+VLOOKUP($P56,Données!$J:$R,7,0)+VLOOKUP($P56,Données!$J:$R,8,0)+VLOOKUP($P56,Données!$J:$R,9,0),"N/A")</f>
        <v>0</v>
      </c>
    </row>
    <row r="57" spans="1:26" s="48" customFormat="1" ht="12" x14ac:dyDescent="0.25">
      <c r="A57" s="45">
        <f t="shared" si="5"/>
        <v>0</v>
      </c>
      <c r="B57" s="45">
        <f t="shared" si="6"/>
        <v>0</v>
      </c>
      <c r="C57" s="45"/>
      <c r="D57" s="46"/>
      <c r="E57" s="65"/>
      <c r="F57" s="65"/>
      <c r="G57" s="45"/>
      <c r="H57" s="47"/>
      <c r="I57" s="47"/>
      <c r="J57" s="47"/>
      <c r="K57" s="66"/>
      <c r="L57" s="53"/>
      <c r="M57" s="53"/>
      <c r="N57" s="47"/>
      <c r="O57" s="67">
        <f t="shared" si="7"/>
        <v>0</v>
      </c>
      <c r="P57" s="54" t="s">
        <v>9</v>
      </c>
      <c r="Q57" s="67">
        <f t="shared" si="8"/>
        <v>0</v>
      </c>
      <c r="R57" s="68">
        <f t="shared" si="9"/>
        <v>0</v>
      </c>
      <c r="S57" s="38">
        <f>IFERROR(L57+VLOOKUP($P57,Données!$J:$R,2,0),"N/A")</f>
        <v>0</v>
      </c>
      <c r="T57" s="38">
        <f>IFERROR(L57+VLOOKUP($P57,Données!$J:$R,2,0)+VLOOKUP($P57,Données!$J:$R,3,0),"N/A")</f>
        <v>0</v>
      </c>
      <c r="U57" s="38">
        <f>IFERROR(L57+VLOOKUP($P57,Données!$J:$R,2,0)+VLOOKUP($P57,Données!$J:$R,3,0)+VLOOKUP($P57,Données!$J:$R,4,0),"N/A")</f>
        <v>0</v>
      </c>
      <c r="V57" s="38">
        <f>IFERROR(L57+VLOOKUP($P57,Données!$J:$R,2,0)+VLOOKUP($P57,Données!$J:$R,3,0)+VLOOKUP($P57,Données!$J:$R,4,0)+VLOOKUP($P57,Données!$J:$R,5,0),"N/A")</f>
        <v>0</v>
      </c>
      <c r="W57" s="38">
        <f>IFERROR(L57+VLOOKUP($P57,Données!$J:$R,2,0)+VLOOKUP($P57,Données!$J:$R,3,0)+VLOOKUP($P57,Données!$J:$R,4,0)+VLOOKUP($P57,Données!$J:$R,5,0)+VLOOKUP($P57,Données!$J:$R,6,0),"N/A")</f>
        <v>0</v>
      </c>
      <c r="X57" s="38">
        <f>IFERROR(L57+VLOOKUP($P57,Données!$J:$R,2,0)+VLOOKUP($P57,Données!$J:$R,3,0)+VLOOKUP($P57,Données!$J:$R,4,0)+VLOOKUP($P57,Données!$J:$R,5,0)+VLOOKUP($P57,Données!$J:$R,6,0)+VLOOKUP($P57,Données!$J:$R,7,0),"N/A")</f>
        <v>0</v>
      </c>
      <c r="Y57" s="38">
        <f>IFERROR(L57+VLOOKUP($P57,Données!$J:$R,2,0)+VLOOKUP($P57,Données!$J:$R,3,0)+VLOOKUP($P57,Données!$J:$R,4,0)+VLOOKUP($P57,Données!$J:$R,5,0)+VLOOKUP($P57,Données!$J:$R,6,0)+VLOOKUP($P57,Données!$J:$R,7,0)+VLOOKUP($P57,Données!$J:$R,8,0),"N/A")</f>
        <v>0</v>
      </c>
      <c r="Z57" s="38">
        <f>IFERROR(L57+VLOOKUP($P57,Données!$J:$R,2,0)+VLOOKUP($P57,Données!$J:$R,3,0)+VLOOKUP($P57,Données!$J:$R,4,0)+VLOOKUP($P57,Données!$J:$R,5,0)+VLOOKUP($P57,Données!$J:$R,6,0)+VLOOKUP($P57,Données!$J:$R,7,0)+VLOOKUP($P57,Données!$J:$R,8,0)+VLOOKUP($P57,Données!$J:$R,9,0),"N/A")</f>
        <v>0</v>
      </c>
    </row>
    <row r="58" spans="1:26" s="48" customFormat="1" ht="12" x14ac:dyDescent="0.25">
      <c r="A58" s="45">
        <f t="shared" si="5"/>
        <v>0</v>
      </c>
      <c r="B58" s="45">
        <f t="shared" si="6"/>
        <v>0</v>
      </c>
      <c r="C58" s="45"/>
      <c r="D58" s="46"/>
      <c r="E58" s="65"/>
      <c r="F58" s="65"/>
      <c r="G58" s="45"/>
      <c r="H58" s="47"/>
      <c r="I58" s="47"/>
      <c r="J58" s="47"/>
      <c r="K58" s="66"/>
      <c r="L58" s="53"/>
      <c r="M58" s="53"/>
      <c r="N58" s="47"/>
      <c r="O58" s="67">
        <f t="shared" si="7"/>
        <v>0</v>
      </c>
      <c r="P58" s="54" t="s">
        <v>9</v>
      </c>
      <c r="Q58" s="67">
        <f t="shared" si="8"/>
        <v>0</v>
      </c>
      <c r="R58" s="68">
        <f t="shared" si="9"/>
        <v>0</v>
      </c>
      <c r="S58" s="38">
        <f>IFERROR(L58+VLOOKUP($P58,Données!$J:$R,2,0),"N/A")</f>
        <v>0</v>
      </c>
      <c r="T58" s="38">
        <f>IFERROR(L58+VLOOKUP($P58,Données!$J:$R,2,0)+VLOOKUP($P58,Données!$J:$R,3,0),"N/A")</f>
        <v>0</v>
      </c>
      <c r="U58" s="38">
        <f>IFERROR(L58+VLOOKUP($P58,Données!$J:$R,2,0)+VLOOKUP($P58,Données!$J:$R,3,0)+VLOOKUP($P58,Données!$J:$R,4,0),"N/A")</f>
        <v>0</v>
      </c>
      <c r="V58" s="38">
        <f>IFERROR(L58+VLOOKUP($P58,Données!$J:$R,2,0)+VLOOKUP($P58,Données!$J:$R,3,0)+VLOOKUP($P58,Données!$J:$R,4,0)+VLOOKUP($P58,Données!$J:$R,5,0),"N/A")</f>
        <v>0</v>
      </c>
      <c r="W58" s="38">
        <f>IFERROR(L58+VLOOKUP($P58,Données!$J:$R,2,0)+VLOOKUP($P58,Données!$J:$R,3,0)+VLOOKUP($P58,Données!$J:$R,4,0)+VLOOKUP($P58,Données!$J:$R,5,0)+VLOOKUP($P58,Données!$J:$R,6,0),"N/A")</f>
        <v>0</v>
      </c>
      <c r="X58" s="38">
        <f>IFERROR(L58+VLOOKUP($P58,Données!$J:$R,2,0)+VLOOKUP($P58,Données!$J:$R,3,0)+VLOOKUP($P58,Données!$J:$R,4,0)+VLOOKUP($P58,Données!$J:$R,5,0)+VLOOKUP($P58,Données!$J:$R,6,0)+VLOOKUP($P58,Données!$J:$R,7,0),"N/A")</f>
        <v>0</v>
      </c>
      <c r="Y58" s="38">
        <f>IFERROR(L58+VLOOKUP($P58,Données!$J:$R,2,0)+VLOOKUP($P58,Données!$J:$R,3,0)+VLOOKUP($P58,Données!$J:$R,4,0)+VLOOKUP($P58,Données!$J:$R,5,0)+VLOOKUP($P58,Données!$J:$R,6,0)+VLOOKUP($P58,Données!$J:$R,7,0)+VLOOKUP($P58,Données!$J:$R,8,0),"N/A")</f>
        <v>0</v>
      </c>
      <c r="Z58" s="38">
        <f>IFERROR(L58+VLOOKUP($P58,Données!$J:$R,2,0)+VLOOKUP($P58,Données!$J:$R,3,0)+VLOOKUP($P58,Données!$J:$R,4,0)+VLOOKUP($P58,Données!$J:$R,5,0)+VLOOKUP($P58,Données!$J:$R,6,0)+VLOOKUP($P58,Données!$J:$R,7,0)+VLOOKUP($P58,Données!$J:$R,8,0)+VLOOKUP($P58,Données!$J:$R,9,0),"N/A")</f>
        <v>0</v>
      </c>
    </row>
    <row r="59" spans="1:26" s="48" customFormat="1" ht="12" x14ac:dyDescent="0.25">
      <c r="A59" s="45">
        <f t="shared" si="5"/>
        <v>0</v>
      </c>
      <c r="B59" s="45">
        <f t="shared" si="6"/>
        <v>0</v>
      </c>
      <c r="C59" s="45"/>
      <c r="D59" s="46"/>
      <c r="E59" s="65"/>
      <c r="F59" s="65"/>
      <c r="G59" s="45"/>
      <c r="H59" s="47"/>
      <c r="I59" s="47"/>
      <c r="J59" s="47"/>
      <c r="K59" s="66"/>
      <c r="L59" s="53"/>
      <c r="M59" s="53"/>
      <c r="N59" s="47"/>
      <c r="O59" s="67">
        <f t="shared" si="7"/>
        <v>0</v>
      </c>
      <c r="P59" s="54" t="s">
        <v>9</v>
      </c>
      <c r="Q59" s="67">
        <f t="shared" si="8"/>
        <v>0</v>
      </c>
      <c r="R59" s="68">
        <f t="shared" si="9"/>
        <v>0</v>
      </c>
      <c r="S59" s="38">
        <f>IFERROR(L59+VLOOKUP($P59,Données!$J:$R,2,0),"N/A")</f>
        <v>0</v>
      </c>
      <c r="T59" s="38">
        <f>IFERROR(L59+VLOOKUP($P59,Données!$J:$R,2,0)+VLOOKUP($P59,Données!$J:$R,3,0),"N/A")</f>
        <v>0</v>
      </c>
      <c r="U59" s="38">
        <f>IFERROR(L59+VLOOKUP($P59,Données!$J:$R,2,0)+VLOOKUP($P59,Données!$J:$R,3,0)+VLOOKUP($P59,Données!$J:$R,4,0),"N/A")</f>
        <v>0</v>
      </c>
      <c r="V59" s="38">
        <f>IFERROR(L59+VLOOKUP($P59,Données!$J:$R,2,0)+VLOOKUP($P59,Données!$J:$R,3,0)+VLOOKUP($P59,Données!$J:$R,4,0)+VLOOKUP($P59,Données!$J:$R,5,0),"N/A")</f>
        <v>0</v>
      </c>
      <c r="W59" s="38">
        <f>IFERROR(L59+VLOOKUP($P59,Données!$J:$R,2,0)+VLOOKUP($P59,Données!$J:$R,3,0)+VLOOKUP($P59,Données!$J:$R,4,0)+VLOOKUP($P59,Données!$J:$R,5,0)+VLOOKUP($P59,Données!$J:$R,6,0),"N/A")</f>
        <v>0</v>
      </c>
      <c r="X59" s="38">
        <f>IFERROR(L59+VLOOKUP($P59,Données!$J:$R,2,0)+VLOOKUP($P59,Données!$J:$R,3,0)+VLOOKUP($P59,Données!$J:$R,4,0)+VLOOKUP($P59,Données!$J:$R,5,0)+VLOOKUP($P59,Données!$J:$R,6,0)+VLOOKUP($P59,Données!$J:$R,7,0),"N/A")</f>
        <v>0</v>
      </c>
      <c r="Y59" s="38">
        <f>IFERROR(L59+VLOOKUP($P59,Données!$J:$R,2,0)+VLOOKUP($P59,Données!$J:$R,3,0)+VLOOKUP($P59,Données!$J:$R,4,0)+VLOOKUP($P59,Données!$J:$R,5,0)+VLOOKUP($P59,Données!$J:$R,6,0)+VLOOKUP($P59,Données!$J:$R,7,0)+VLOOKUP($P59,Données!$J:$R,8,0),"N/A")</f>
        <v>0</v>
      </c>
      <c r="Z59" s="38">
        <f>IFERROR(L59+VLOOKUP($P59,Données!$J:$R,2,0)+VLOOKUP($P59,Données!$J:$R,3,0)+VLOOKUP($P59,Données!$J:$R,4,0)+VLOOKUP($P59,Données!$J:$R,5,0)+VLOOKUP($P59,Données!$J:$R,6,0)+VLOOKUP($P59,Données!$J:$R,7,0)+VLOOKUP($P59,Données!$J:$R,8,0)+VLOOKUP($P59,Données!$J:$R,9,0),"N/A")</f>
        <v>0</v>
      </c>
    </row>
    <row r="60" spans="1:26" s="48" customFormat="1" ht="12" x14ac:dyDescent="0.25">
      <c r="A60" s="45">
        <f t="shared" si="5"/>
        <v>0</v>
      </c>
      <c r="B60" s="45">
        <f t="shared" si="6"/>
        <v>0</v>
      </c>
      <c r="C60" s="45"/>
      <c r="D60" s="46"/>
      <c r="E60" s="65"/>
      <c r="F60" s="65"/>
      <c r="G60" s="45"/>
      <c r="H60" s="47"/>
      <c r="I60" s="47"/>
      <c r="J60" s="47"/>
      <c r="K60" s="66"/>
      <c r="L60" s="53"/>
      <c r="M60" s="53"/>
      <c r="N60" s="47"/>
      <c r="O60" s="67">
        <f t="shared" si="7"/>
        <v>0</v>
      </c>
      <c r="P60" s="54" t="s">
        <v>9</v>
      </c>
      <c r="Q60" s="67">
        <f t="shared" si="8"/>
        <v>0</v>
      </c>
      <c r="R60" s="68">
        <f t="shared" si="9"/>
        <v>0</v>
      </c>
      <c r="S60" s="38">
        <f>IFERROR(L60+VLOOKUP($P60,Données!$J:$R,2,0),"N/A")</f>
        <v>0</v>
      </c>
      <c r="T60" s="38">
        <f>IFERROR(L60+VLOOKUP($P60,Données!$J:$R,2,0)+VLOOKUP($P60,Données!$J:$R,3,0),"N/A")</f>
        <v>0</v>
      </c>
      <c r="U60" s="38">
        <f>IFERROR(L60+VLOOKUP($P60,Données!$J:$R,2,0)+VLOOKUP($P60,Données!$J:$R,3,0)+VLOOKUP($P60,Données!$J:$R,4,0),"N/A")</f>
        <v>0</v>
      </c>
      <c r="V60" s="38">
        <f>IFERROR(L60+VLOOKUP($P60,Données!$J:$R,2,0)+VLOOKUP($P60,Données!$J:$R,3,0)+VLOOKUP($P60,Données!$J:$R,4,0)+VLOOKUP($P60,Données!$J:$R,5,0),"N/A")</f>
        <v>0</v>
      </c>
      <c r="W60" s="38">
        <f>IFERROR(L60+VLOOKUP($P60,Données!$J:$R,2,0)+VLOOKUP($P60,Données!$J:$R,3,0)+VLOOKUP($P60,Données!$J:$R,4,0)+VLOOKUP($P60,Données!$J:$R,5,0)+VLOOKUP($P60,Données!$J:$R,6,0),"N/A")</f>
        <v>0</v>
      </c>
      <c r="X60" s="38">
        <f>IFERROR(L60+VLOOKUP($P60,Données!$J:$R,2,0)+VLOOKUP($P60,Données!$J:$R,3,0)+VLOOKUP($P60,Données!$J:$R,4,0)+VLOOKUP($P60,Données!$J:$R,5,0)+VLOOKUP($P60,Données!$J:$R,6,0)+VLOOKUP($P60,Données!$J:$R,7,0),"N/A")</f>
        <v>0</v>
      </c>
      <c r="Y60" s="38">
        <f>IFERROR(L60+VLOOKUP($P60,Données!$J:$R,2,0)+VLOOKUP($P60,Données!$J:$R,3,0)+VLOOKUP($P60,Données!$J:$R,4,0)+VLOOKUP($P60,Données!$J:$R,5,0)+VLOOKUP($P60,Données!$J:$R,6,0)+VLOOKUP($P60,Données!$J:$R,7,0)+VLOOKUP($P60,Données!$J:$R,8,0),"N/A")</f>
        <v>0</v>
      </c>
      <c r="Z60" s="38">
        <f>IFERROR(L60+VLOOKUP($P60,Données!$J:$R,2,0)+VLOOKUP($P60,Données!$J:$R,3,0)+VLOOKUP($P60,Données!$J:$R,4,0)+VLOOKUP($P60,Données!$J:$R,5,0)+VLOOKUP($P60,Données!$J:$R,6,0)+VLOOKUP($P60,Données!$J:$R,7,0)+VLOOKUP($P60,Données!$J:$R,8,0)+VLOOKUP($P60,Données!$J:$R,9,0),"N/A")</f>
        <v>0</v>
      </c>
    </row>
    <row r="61" spans="1:26" s="48" customFormat="1" ht="12" x14ac:dyDescent="0.25">
      <c r="A61" s="45">
        <f t="shared" si="5"/>
        <v>0</v>
      </c>
      <c r="B61" s="45">
        <f t="shared" si="6"/>
        <v>0</v>
      </c>
      <c r="C61" s="45"/>
      <c r="D61" s="46"/>
      <c r="E61" s="65"/>
      <c r="F61" s="65"/>
      <c r="G61" s="45"/>
      <c r="H61" s="47"/>
      <c r="I61" s="47"/>
      <c r="J61" s="47"/>
      <c r="K61" s="66"/>
      <c r="L61" s="53"/>
      <c r="M61" s="53"/>
      <c r="N61" s="47"/>
      <c r="O61" s="67">
        <f t="shared" si="7"/>
        <v>0</v>
      </c>
      <c r="P61" s="54" t="s">
        <v>9</v>
      </c>
      <c r="Q61" s="67">
        <f t="shared" si="8"/>
        <v>0</v>
      </c>
      <c r="R61" s="68">
        <f t="shared" si="9"/>
        <v>0</v>
      </c>
      <c r="S61" s="38">
        <f>IFERROR(L61+VLOOKUP($P61,Données!$J:$R,2,0),"N/A")</f>
        <v>0</v>
      </c>
      <c r="T61" s="38">
        <f>IFERROR(L61+VLOOKUP($P61,Données!$J:$R,2,0)+VLOOKUP($P61,Données!$J:$R,3,0),"N/A")</f>
        <v>0</v>
      </c>
      <c r="U61" s="38">
        <f>IFERROR(L61+VLOOKUP($P61,Données!$J:$R,2,0)+VLOOKUP($P61,Données!$J:$R,3,0)+VLOOKUP($P61,Données!$J:$R,4,0),"N/A")</f>
        <v>0</v>
      </c>
      <c r="V61" s="38">
        <f>IFERROR(L61+VLOOKUP($P61,Données!$J:$R,2,0)+VLOOKUP($P61,Données!$J:$R,3,0)+VLOOKUP($P61,Données!$J:$R,4,0)+VLOOKUP($P61,Données!$J:$R,5,0),"N/A")</f>
        <v>0</v>
      </c>
      <c r="W61" s="38">
        <f>IFERROR(L61+VLOOKUP($P61,Données!$J:$R,2,0)+VLOOKUP($P61,Données!$J:$R,3,0)+VLOOKUP($P61,Données!$J:$R,4,0)+VLOOKUP($P61,Données!$J:$R,5,0)+VLOOKUP($P61,Données!$J:$R,6,0),"N/A")</f>
        <v>0</v>
      </c>
      <c r="X61" s="38">
        <f>IFERROR(L61+VLOOKUP($P61,Données!$J:$R,2,0)+VLOOKUP($P61,Données!$J:$R,3,0)+VLOOKUP($P61,Données!$J:$R,4,0)+VLOOKUP($P61,Données!$J:$R,5,0)+VLOOKUP($P61,Données!$J:$R,6,0)+VLOOKUP($P61,Données!$J:$R,7,0),"N/A")</f>
        <v>0</v>
      </c>
      <c r="Y61" s="38">
        <f>IFERROR(L61+VLOOKUP($P61,Données!$J:$R,2,0)+VLOOKUP($P61,Données!$J:$R,3,0)+VLOOKUP($P61,Données!$J:$R,4,0)+VLOOKUP($P61,Données!$J:$R,5,0)+VLOOKUP($P61,Données!$J:$R,6,0)+VLOOKUP($P61,Données!$J:$R,7,0)+VLOOKUP($P61,Données!$J:$R,8,0),"N/A")</f>
        <v>0</v>
      </c>
      <c r="Z61" s="38">
        <f>IFERROR(L61+VLOOKUP($P61,Données!$J:$R,2,0)+VLOOKUP($P61,Données!$J:$R,3,0)+VLOOKUP($P61,Données!$J:$R,4,0)+VLOOKUP($P61,Données!$J:$R,5,0)+VLOOKUP($P61,Données!$J:$R,6,0)+VLOOKUP($P61,Données!$J:$R,7,0)+VLOOKUP($P61,Données!$J:$R,8,0)+VLOOKUP($P61,Données!$J:$R,9,0),"N/A")</f>
        <v>0</v>
      </c>
    </row>
    <row r="62" spans="1:26" s="48" customFormat="1" ht="12" x14ac:dyDescent="0.25">
      <c r="A62" s="45">
        <f t="shared" si="5"/>
        <v>0</v>
      </c>
      <c r="B62" s="45">
        <f t="shared" si="6"/>
        <v>0</v>
      </c>
      <c r="C62" s="45"/>
      <c r="D62" s="46"/>
      <c r="E62" s="65"/>
      <c r="F62" s="65"/>
      <c r="G62" s="45"/>
      <c r="H62" s="47"/>
      <c r="I62" s="47"/>
      <c r="J62" s="47"/>
      <c r="K62" s="66"/>
      <c r="L62" s="53"/>
      <c r="M62" s="53"/>
      <c r="N62" s="47"/>
      <c r="O62" s="67">
        <f t="shared" si="7"/>
        <v>0</v>
      </c>
      <c r="P62" s="54" t="s">
        <v>9</v>
      </c>
      <c r="Q62" s="67">
        <f t="shared" si="8"/>
        <v>0</v>
      </c>
      <c r="R62" s="68">
        <f t="shared" si="9"/>
        <v>0</v>
      </c>
      <c r="S62" s="38">
        <f>IFERROR(L62+VLOOKUP($P62,Données!$J:$R,2,0),"N/A")</f>
        <v>0</v>
      </c>
      <c r="T62" s="38">
        <f>IFERROR(L62+VLOOKUP($P62,Données!$J:$R,2,0)+VLOOKUP($P62,Données!$J:$R,3,0),"N/A")</f>
        <v>0</v>
      </c>
      <c r="U62" s="38">
        <f>IFERROR(L62+VLOOKUP($P62,Données!$J:$R,2,0)+VLOOKUP($P62,Données!$J:$R,3,0)+VLOOKUP($P62,Données!$J:$R,4,0),"N/A")</f>
        <v>0</v>
      </c>
      <c r="V62" s="38">
        <f>IFERROR(L62+VLOOKUP($P62,Données!$J:$R,2,0)+VLOOKUP($P62,Données!$J:$R,3,0)+VLOOKUP($P62,Données!$J:$R,4,0)+VLOOKUP($P62,Données!$J:$R,5,0),"N/A")</f>
        <v>0</v>
      </c>
      <c r="W62" s="38">
        <f>IFERROR(L62+VLOOKUP($P62,Données!$J:$R,2,0)+VLOOKUP($P62,Données!$J:$R,3,0)+VLOOKUP($P62,Données!$J:$R,4,0)+VLOOKUP($P62,Données!$J:$R,5,0)+VLOOKUP($P62,Données!$J:$R,6,0),"N/A")</f>
        <v>0</v>
      </c>
      <c r="X62" s="38">
        <f>IFERROR(L62+VLOOKUP($P62,Données!$J:$R,2,0)+VLOOKUP($P62,Données!$J:$R,3,0)+VLOOKUP($P62,Données!$J:$R,4,0)+VLOOKUP($P62,Données!$J:$R,5,0)+VLOOKUP($P62,Données!$J:$R,6,0)+VLOOKUP($P62,Données!$J:$R,7,0),"N/A")</f>
        <v>0</v>
      </c>
      <c r="Y62" s="38">
        <f>IFERROR(L62+VLOOKUP($P62,Données!$J:$R,2,0)+VLOOKUP($P62,Données!$J:$R,3,0)+VLOOKUP($P62,Données!$J:$R,4,0)+VLOOKUP($P62,Données!$J:$R,5,0)+VLOOKUP($P62,Données!$J:$R,6,0)+VLOOKUP($P62,Données!$J:$R,7,0)+VLOOKUP($P62,Données!$J:$R,8,0),"N/A")</f>
        <v>0</v>
      </c>
      <c r="Z62" s="38">
        <f>IFERROR(L62+VLOOKUP($P62,Données!$J:$R,2,0)+VLOOKUP($P62,Données!$J:$R,3,0)+VLOOKUP($P62,Données!$J:$R,4,0)+VLOOKUP($P62,Données!$J:$R,5,0)+VLOOKUP($P62,Données!$J:$R,6,0)+VLOOKUP($P62,Données!$J:$R,7,0)+VLOOKUP($P62,Données!$J:$R,8,0)+VLOOKUP($P62,Données!$J:$R,9,0),"N/A")</f>
        <v>0</v>
      </c>
    </row>
    <row r="63" spans="1:26" s="48" customFormat="1" ht="12" x14ac:dyDescent="0.25">
      <c r="A63" s="45">
        <f t="shared" si="5"/>
        <v>0</v>
      </c>
      <c r="B63" s="45">
        <f t="shared" si="6"/>
        <v>0</v>
      </c>
      <c r="C63" s="45"/>
      <c r="D63" s="46"/>
      <c r="E63" s="65"/>
      <c r="F63" s="65"/>
      <c r="G63" s="45"/>
      <c r="H63" s="47"/>
      <c r="I63" s="47"/>
      <c r="J63" s="47"/>
      <c r="K63" s="66"/>
      <c r="L63" s="53"/>
      <c r="M63" s="53"/>
      <c r="N63" s="47"/>
      <c r="O63" s="67">
        <f t="shared" si="7"/>
        <v>0</v>
      </c>
      <c r="P63" s="54" t="s">
        <v>9</v>
      </c>
      <c r="Q63" s="67">
        <f t="shared" si="8"/>
        <v>0</v>
      </c>
      <c r="R63" s="68">
        <f t="shared" si="9"/>
        <v>0</v>
      </c>
      <c r="S63" s="38">
        <f>IFERROR(L63+VLOOKUP($P63,Données!$J:$R,2,0),"N/A")</f>
        <v>0</v>
      </c>
      <c r="T63" s="38">
        <f>IFERROR(L63+VLOOKUP($P63,Données!$J:$R,2,0)+VLOOKUP($P63,Données!$J:$R,3,0),"N/A")</f>
        <v>0</v>
      </c>
      <c r="U63" s="38">
        <f>IFERROR(L63+VLOOKUP($P63,Données!$J:$R,2,0)+VLOOKUP($P63,Données!$J:$R,3,0)+VLOOKUP($P63,Données!$J:$R,4,0),"N/A")</f>
        <v>0</v>
      </c>
      <c r="V63" s="38">
        <f>IFERROR(L63+VLOOKUP($P63,Données!$J:$R,2,0)+VLOOKUP($P63,Données!$J:$R,3,0)+VLOOKUP($P63,Données!$J:$R,4,0)+VLOOKUP($P63,Données!$J:$R,5,0),"N/A")</f>
        <v>0</v>
      </c>
      <c r="W63" s="38">
        <f>IFERROR(L63+VLOOKUP($P63,Données!$J:$R,2,0)+VLOOKUP($P63,Données!$J:$R,3,0)+VLOOKUP($P63,Données!$J:$R,4,0)+VLOOKUP($P63,Données!$J:$R,5,0)+VLOOKUP($P63,Données!$J:$R,6,0),"N/A")</f>
        <v>0</v>
      </c>
      <c r="X63" s="38">
        <f>IFERROR(L63+VLOOKUP($P63,Données!$J:$R,2,0)+VLOOKUP($P63,Données!$J:$R,3,0)+VLOOKUP($P63,Données!$J:$R,4,0)+VLOOKUP($P63,Données!$J:$R,5,0)+VLOOKUP($P63,Données!$J:$R,6,0)+VLOOKUP($P63,Données!$J:$R,7,0),"N/A")</f>
        <v>0</v>
      </c>
      <c r="Y63" s="38">
        <f>IFERROR(L63+VLOOKUP($P63,Données!$J:$R,2,0)+VLOOKUP($P63,Données!$J:$R,3,0)+VLOOKUP($P63,Données!$J:$R,4,0)+VLOOKUP($P63,Données!$J:$R,5,0)+VLOOKUP($P63,Données!$J:$R,6,0)+VLOOKUP($P63,Données!$J:$R,7,0)+VLOOKUP($P63,Données!$J:$R,8,0),"N/A")</f>
        <v>0</v>
      </c>
      <c r="Z63" s="38">
        <f>IFERROR(L63+VLOOKUP($P63,Données!$J:$R,2,0)+VLOOKUP($P63,Données!$J:$R,3,0)+VLOOKUP($P63,Données!$J:$R,4,0)+VLOOKUP($P63,Données!$J:$R,5,0)+VLOOKUP($P63,Données!$J:$R,6,0)+VLOOKUP($P63,Données!$J:$R,7,0)+VLOOKUP($P63,Données!$J:$R,8,0)+VLOOKUP($P63,Données!$J:$R,9,0),"N/A")</f>
        <v>0</v>
      </c>
    </row>
    <row r="64" spans="1:26" s="48" customFormat="1" ht="12" x14ac:dyDescent="0.25">
      <c r="A64" s="45">
        <f t="shared" si="5"/>
        <v>0</v>
      </c>
      <c r="B64" s="45">
        <f t="shared" si="6"/>
        <v>0</v>
      </c>
      <c r="C64" s="45"/>
      <c r="D64" s="46"/>
      <c r="E64" s="65"/>
      <c r="F64" s="65"/>
      <c r="G64" s="45"/>
      <c r="H64" s="47"/>
      <c r="I64" s="47"/>
      <c r="J64" s="47"/>
      <c r="K64" s="66"/>
      <c r="L64" s="53"/>
      <c r="M64" s="53"/>
      <c r="N64" s="47"/>
      <c r="O64" s="67">
        <f t="shared" si="7"/>
        <v>0</v>
      </c>
      <c r="P64" s="54" t="s">
        <v>9</v>
      </c>
      <c r="Q64" s="67">
        <f t="shared" si="8"/>
        <v>0</v>
      </c>
      <c r="R64" s="68">
        <f t="shared" si="9"/>
        <v>0</v>
      </c>
      <c r="S64" s="38">
        <f>IFERROR(L64+VLOOKUP($P64,Données!$J:$R,2,0),"N/A")</f>
        <v>0</v>
      </c>
      <c r="T64" s="38">
        <f>IFERROR(L64+VLOOKUP($P64,Données!$J:$R,2,0)+VLOOKUP($P64,Données!$J:$R,3,0),"N/A")</f>
        <v>0</v>
      </c>
      <c r="U64" s="38">
        <f>IFERROR(L64+VLOOKUP($P64,Données!$J:$R,2,0)+VLOOKUP($P64,Données!$J:$R,3,0)+VLOOKUP($P64,Données!$J:$R,4,0),"N/A")</f>
        <v>0</v>
      </c>
      <c r="V64" s="38">
        <f>IFERROR(L64+VLOOKUP($P64,Données!$J:$R,2,0)+VLOOKUP($P64,Données!$J:$R,3,0)+VLOOKUP($P64,Données!$J:$R,4,0)+VLOOKUP($P64,Données!$J:$R,5,0),"N/A")</f>
        <v>0</v>
      </c>
      <c r="W64" s="38">
        <f>IFERROR(L64+VLOOKUP($P64,Données!$J:$R,2,0)+VLOOKUP($P64,Données!$J:$R,3,0)+VLOOKUP($P64,Données!$J:$R,4,0)+VLOOKUP($P64,Données!$J:$R,5,0)+VLOOKUP($P64,Données!$J:$R,6,0),"N/A")</f>
        <v>0</v>
      </c>
      <c r="X64" s="38">
        <f>IFERROR(L64+VLOOKUP($P64,Données!$J:$R,2,0)+VLOOKUP($P64,Données!$J:$R,3,0)+VLOOKUP($P64,Données!$J:$R,4,0)+VLOOKUP($P64,Données!$J:$R,5,0)+VLOOKUP($P64,Données!$J:$R,6,0)+VLOOKUP($P64,Données!$J:$R,7,0),"N/A")</f>
        <v>0</v>
      </c>
      <c r="Y64" s="38">
        <f>IFERROR(L64+VLOOKUP($P64,Données!$J:$R,2,0)+VLOOKUP($P64,Données!$J:$R,3,0)+VLOOKUP($P64,Données!$J:$R,4,0)+VLOOKUP($P64,Données!$J:$R,5,0)+VLOOKUP($P64,Données!$J:$R,6,0)+VLOOKUP($P64,Données!$J:$R,7,0)+VLOOKUP($P64,Données!$J:$R,8,0),"N/A")</f>
        <v>0</v>
      </c>
      <c r="Z64" s="38">
        <f>IFERROR(L64+VLOOKUP($P64,Données!$J:$R,2,0)+VLOOKUP($P64,Données!$J:$R,3,0)+VLOOKUP($P64,Données!$J:$R,4,0)+VLOOKUP($P64,Données!$J:$R,5,0)+VLOOKUP($P64,Données!$J:$R,6,0)+VLOOKUP($P64,Données!$J:$R,7,0)+VLOOKUP($P64,Données!$J:$R,8,0)+VLOOKUP($P64,Données!$J:$R,9,0),"N/A")</f>
        <v>0</v>
      </c>
    </row>
    <row r="65" spans="1:26" s="48" customFormat="1" ht="12" x14ac:dyDescent="0.25">
      <c r="A65" s="45">
        <f t="shared" si="5"/>
        <v>0</v>
      </c>
      <c r="B65" s="45">
        <f t="shared" si="6"/>
        <v>0</v>
      </c>
      <c r="C65" s="45"/>
      <c r="D65" s="46"/>
      <c r="E65" s="65"/>
      <c r="F65" s="65"/>
      <c r="G65" s="45"/>
      <c r="H65" s="47"/>
      <c r="I65" s="47"/>
      <c r="J65" s="47"/>
      <c r="K65" s="66"/>
      <c r="L65" s="53"/>
      <c r="M65" s="53"/>
      <c r="N65" s="47"/>
      <c r="O65" s="67">
        <f t="shared" si="7"/>
        <v>0</v>
      </c>
      <c r="P65" s="54" t="s">
        <v>9</v>
      </c>
      <c r="Q65" s="67">
        <f t="shared" si="8"/>
        <v>0</v>
      </c>
      <c r="R65" s="68">
        <f t="shared" si="9"/>
        <v>0</v>
      </c>
      <c r="S65" s="38">
        <f>IFERROR(L65+VLOOKUP($P65,Données!$J:$R,2,0),"N/A")</f>
        <v>0</v>
      </c>
      <c r="T65" s="38">
        <f>IFERROR(L65+VLOOKUP($P65,Données!$J:$R,2,0)+VLOOKUP($P65,Données!$J:$R,3,0),"N/A")</f>
        <v>0</v>
      </c>
      <c r="U65" s="38">
        <f>IFERROR(L65+VLOOKUP($P65,Données!$J:$R,2,0)+VLOOKUP($P65,Données!$J:$R,3,0)+VLOOKUP($P65,Données!$J:$R,4,0),"N/A")</f>
        <v>0</v>
      </c>
      <c r="V65" s="38">
        <f>IFERROR(L65+VLOOKUP($P65,Données!$J:$R,2,0)+VLOOKUP($P65,Données!$J:$R,3,0)+VLOOKUP($P65,Données!$J:$R,4,0)+VLOOKUP($P65,Données!$J:$R,5,0),"N/A")</f>
        <v>0</v>
      </c>
      <c r="W65" s="38">
        <f>IFERROR(L65+VLOOKUP($P65,Données!$J:$R,2,0)+VLOOKUP($P65,Données!$J:$R,3,0)+VLOOKUP($P65,Données!$J:$R,4,0)+VLOOKUP($P65,Données!$J:$R,5,0)+VLOOKUP($P65,Données!$J:$R,6,0),"N/A")</f>
        <v>0</v>
      </c>
      <c r="X65" s="38">
        <f>IFERROR(L65+VLOOKUP($P65,Données!$J:$R,2,0)+VLOOKUP($P65,Données!$J:$R,3,0)+VLOOKUP($P65,Données!$J:$R,4,0)+VLOOKUP($P65,Données!$J:$R,5,0)+VLOOKUP($P65,Données!$J:$R,6,0)+VLOOKUP($P65,Données!$J:$R,7,0),"N/A")</f>
        <v>0</v>
      </c>
      <c r="Y65" s="38">
        <f>IFERROR(L65+VLOOKUP($P65,Données!$J:$R,2,0)+VLOOKUP($P65,Données!$J:$R,3,0)+VLOOKUP($P65,Données!$J:$R,4,0)+VLOOKUP($P65,Données!$J:$R,5,0)+VLOOKUP($P65,Données!$J:$R,6,0)+VLOOKUP($P65,Données!$J:$R,7,0)+VLOOKUP($P65,Données!$J:$R,8,0),"N/A")</f>
        <v>0</v>
      </c>
      <c r="Z65" s="38">
        <f>IFERROR(L65+VLOOKUP($P65,Données!$J:$R,2,0)+VLOOKUP($P65,Données!$J:$R,3,0)+VLOOKUP($P65,Données!$J:$R,4,0)+VLOOKUP($P65,Données!$J:$R,5,0)+VLOOKUP($P65,Données!$J:$R,6,0)+VLOOKUP($P65,Données!$J:$R,7,0)+VLOOKUP($P65,Données!$J:$R,8,0)+VLOOKUP($P65,Données!$J:$R,9,0),"N/A")</f>
        <v>0</v>
      </c>
    </row>
    <row r="66" spans="1:26" s="48" customFormat="1" ht="12" x14ac:dyDescent="0.25">
      <c r="A66" s="45">
        <f t="shared" si="5"/>
        <v>0</v>
      </c>
      <c r="B66" s="45">
        <f t="shared" si="6"/>
        <v>0</v>
      </c>
      <c r="C66" s="45"/>
      <c r="D66" s="46"/>
      <c r="E66" s="65"/>
      <c r="F66" s="65"/>
      <c r="G66" s="45"/>
      <c r="H66" s="47"/>
      <c r="I66" s="47"/>
      <c r="J66" s="47"/>
      <c r="K66" s="66"/>
      <c r="L66" s="53"/>
      <c r="M66" s="53"/>
      <c r="N66" s="47"/>
      <c r="O66" s="67">
        <f t="shared" si="7"/>
        <v>0</v>
      </c>
      <c r="P66" s="54" t="s">
        <v>9</v>
      </c>
      <c r="Q66" s="67">
        <f t="shared" si="8"/>
        <v>0</v>
      </c>
      <c r="R66" s="68">
        <f t="shared" si="9"/>
        <v>0</v>
      </c>
      <c r="S66" s="38">
        <f>IFERROR(L66+VLOOKUP($P66,Données!$J:$R,2,0),"N/A")</f>
        <v>0</v>
      </c>
      <c r="T66" s="38">
        <f>IFERROR(L66+VLOOKUP($P66,Données!$J:$R,2,0)+VLOOKUP($P66,Données!$J:$R,3,0),"N/A")</f>
        <v>0</v>
      </c>
      <c r="U66" s="38">
        <f>IFERROR(L66+VLOOKUP($P66,Données!$J:$R,2,0)+VLOOKUP($P66,Données!$J:$R,3,0)+VLOOKUP($P66,Données!$J:$R,4,0),"N/A")</f>
        <v>0</v>
      </c>
      <c r="V66" s="38">
        <f>IFERROR(L66+VLOOKUP($P66,Données!$J:$R,2,0)+VLOOKUP($P66,Données!$J:$R,3,0)+VLOOKUP($P66,Données!$J:$R,4,0)+VLOOKUP($P66,Données!$J:$R,5,0),"N/A")</f>
        <v>0</v>
      </c>
      <c r="W66" s="38">
        <f>IFERROR(L66+VLOOKUP($P66,Données!$J:$R,2,0)+VLOOKUP($P66,Données!$J:$R,3,0)+VLOOKUP($P66,Données!$J:$R,4,0)+VLOOKUP($P66,Données!$J:$R,5,0)+VLOOKUP($P66,Données!$J:$R,6,0),"N/A")</f>
        <v>0</v>
      </c>
      <c r="X66" s="38">
        <f>IFERROR(L66+VLOOKUP($P66,Données!$J:$R,2,0)+VLOOKUP($P66,Données!$J:$R,3,0)+VLOOKUP($P66,Données!$J:$R,4,0)+VLOOKUP($P66,Données!$J:$R,5,0)+VLOOKUP($P66,Données!$J:$R,6,0)+VLOOKUP($P66,Données!$J:$R,7,0),"N/A")</f>
        <v>0</v>
      </c>
      <c r="Y66" s="38">
        <f>IFERROR(L66+VLOOKUP($P66,Données!$J:$R,2,0)+VLOOKUP($P66,Données!$J:$R,3,0)+VLOOKUP($P66,Données!$J:$R,4,0)+VLOOKUP($P66,Données!$J:$R,5,0)+VLOOKUP($P66,Données!$J:$R,6,0)+VLOOKUP($P66,Données!$J:$R,7,0)+VLOOKUP($P66,Données!$J:$R,8,0),"N/A")</f>
        <v>0</v>
      </c>
      <c r="Z66" s="38">
        <f>IFERROR(L66+VLOOKUP($P66,Données!$J:$R,2,0)+VLOOKUP($P66,Données!$J:$R,3,0)+VLOOKUP($P66,Données!$J:$R,4,0)+VLOOKUP($P66,Données!$J:$R,5,0)+VLOOKUP($P66,Données!$J:$R,6,0)+VLOOKUP($P66,Données!$J:$R,7,0)+VLOOKUP($P66,Données!$J:$R,8,0)+VLOOKUP($P66,Données!$J:$R,9,0),"N/A")</f>
        <v>0</v>
      </c>
    </row>
    <row r="67" spans="1:26" s="48" customFormat="1" ht="12" x14ac:dyDescent="0.25">
      <c r="A67" s="45">
        <f t="shared" si="5"/>
        <v>0</v>
      </c>
      <c r="B67" s="45">
        <f t="shared" si="6"/>
        <v>0</v>
      </c>
      <c r="C67" s="45"/>
      <c r="D67" s="46"/>
      <c r="E67" s="65"/>
      <c r="F67" s="65"/>
      <c r="G67" s="45"/>
      <c r="H67" s="47"/>
      <c r="I67" s="47"/>
      <c r="J67" s="47"/>
      <c r="K67" s="66"/>
      <c r="L67" s="53"/>
      <c r="M67" s="53"/>
      <c r="N67" s="47"/>
      <c r="O67" s="67">
        <f t="shared" si="7"/>
        <v>0</v>
      </c>
      <c r="P67" s="54" t="s">
        <v>9</v>
      </c>
      <c r="Q67" s="67">
        <f t="shared" si="8"/>
        <v>0</v>
      </c>
      <c r="R67" s="68">
        <f t="shared" si="9"/>
        <v>0</v>
      </c>
      <c r="S67" s="38">
        <f>IFERROR(L67+VLOOKUP($P67,Données!$J:$R,2,0),"N/A")</f>
        <v>0</v>
      </c>
      <c r="T67" s="38">
        <f>IFERROR(L67+VLOOKUP($P67,Données!$J:$R,2,0)+VLOOKUP($P67,Données!$J:$R,3,0),"N/A")</f>
        <v>0</v>
      </c>
      <c r="U67" s="38">
        <f>IFERROR(L67+VLOOKUP($P67,Données!$J:$R,2,0)+VLOOKUP($P67,Données!$J:$R,3,0)+VLOOKUP($P67,Données!$J:$R,4,0),"N/A")</f>
        <v>0</v>
      </c>
      <c r="V67" s="38">
        <f>IFERROR(L67+VLOOKUP($P67,Données!$J:$R,2,0)+VLOOKUP($P67,Données!$J:$R,3,0)+VLOOKUP($P67,Données!$J:$R,4,0)+VLOOKUP($P67,Données!$J:$R,5,0),"N/A")</f>
        <v>0</v>
      </c>
      <c r="W67" s="38">
        <f>IFERROR(L67+VLOOKUP($P67,Données!$J:$R,2,0)+VLOOKUP($P67,Données!$J:$R,3,0)+VLOOKUP($P67,Données!$J:$R,4,0)+VLOOKUP($P67,Données!$J:$R,5,0)+VLOOKUP($P67,Données!$J:$R,6,0),"N/A")</f>
        <v>0</v>
      </c>
      <c r="X67" s="38">
        <f>IFERROR(L67+VLOOKUP($P67,Données!$J:$R,2,0)+VLOOKUP($P67,Données!$J:$R,3,0)+VLOOKUP($P67,Données!$J:$R,4,0)+VLOOKUP($P67,Données!$J:$R,5,0)+VLOOKUP($P67,Données!$J:$R,6,0)+VLOOKUP($P67,Données!$J:$R,7,0),"N/A")</f>
        <v>0</v>
      </c>
      <c r="Y67" s="38">
        <f>IFERROR(L67+VLOOKUP($P67,Données!$J:$R,2,0)+VLOOKUP($P67,Données!$J:$R,3,0)+VLOOKUP($P67,Données!$J:$R,4,0)+VLOOKUP($P67,Données!$J:$R,5,0)+VLOOKUP($P67,Données!$J:$R,6,0)+VLOOKUP($P67,Données!$J:$R,7,0)+VLOOKUP($P67,Données!$J:$R,8,0),"N/A")</f>
        <v>0</v>
      </c>
      <c r="Z67" s="38">
        <f>IFERROR(L67+VLOOKUP($P67,Données!$J:$R,2,0)+VLOOKUP($P67,Données!$J:$R,3,0)+VLOOKUP($P67,Données!$J:$R,4,0)+VLOOKUP($P67,Données!$J:$R,5,0)+VLOOKUP($P67,Données!$J:$R,6,0)+VLOOKUP($P67,Données!$J:$R,7,0)+VLOOKUP($P67,Données!$J:$R,8,0)+VLOOKUP($P67,Données!$J:$R,9,0),"N/A")</f>
        <v>0</v>
      </c>
    </row>
    <row r="68" spans="1:26" s="48" customFormat="1" ht="12" x14ac:dyDescent="0.25">
      <c r="A68" s="45">
        <f t="shared" si="5"/>
        <v>0</v>
      </c>
      <c r="B68" s="45">
        <f t="shared" si="6"/>
        <v>0</v>
      </c>
      <c r="C68" s="45"/>
      <c r="D68" s="46"/>
      <c r="E68" s="65"/>
      <c r="F68" s="65"/>
      <c r="G68" s="45"/>
      <c r="H68" s="47"/>
      <c r="I68" s="47"/>
      <c r="J68" s="47"/>
      <c r="K68" s="66"/>
      <c r="L68" s="53"/>
      <c r="M68" s="53"/>
      <c r="N68" s="47"/>
      <c r="O68" s="67">
        <f t="shared" si="7"/>
        <v>0</v>
      </c>
      <c r="P68" s="54" t="s">
        <v>9</v>
      </c>
      <c r="Q68" s="67">
        <f t="shared" si="8"/>
        <v>0</v>
      </c>
      <c r="R68" s="68">
        <f t="shared" si="9"/>
        <v>0</v>
      </c>
      <c r="S68" s="38">
        <f>IFERROR(L68+VLOOKUP($P68,Données!$J:$R,2,0),"N/A")</f>
        <v>0</v>
      </c>
      <c r="T68" s="38">
        <f>IFERROR(L68+VLOOKUP($P68,Données!$J:$R,2,0)+VLOOKUP($P68,Données!$J:$R,3,0),"N/A")</f>
        <v>0</v>
      </c>
      <c r="U68" s="38">
        <f>IFERROR(L68+VLOOKUP($P68,Données!$J:$R,2,0)+VLOOKUP($P68,Données!$J:$R,3,0)+VLOOKUP($P68,Données!$J:$R,4,0),"N/A")</f>
        <v>0</v>
      </c>
      <c r="V68" s="38">
        <f>IFERROR(L68+VLOOKUP($P68,Données!$J:$R,2,0)+VLOOKUP($P68,Données!$J:$R,3,0)+VLOOKUP($P68,Données!$J:$R,4,0)+VLOOKUP($P68,Données!$J:$R,5,0),"N/A")</f>
        <v>0</v>
      </c>
      <c r="W68" s="38">
        <f>IFERROR(L68+VLOOKUP($P68,Données!$J:$R,2,0)+VLOOKUP($P68,Données!$J:$R,3,0)+VLOOKUP($P68,Données!$J:$R,4,0)+VLOOKUP($P68,Données!$J:$R,5,0)+VLOOKUP($P68,Données!$J:$R,6,0),"N/A")</f>
        <v>0</v>
      </c>
      <c r="X68" s="38">
        <f>IFERROR(L68+VLOOKUP($P68,Données!$J:$R,2,0)+VLOOKUP($P68,Données!$J:$R,3,0)+VLOOKUP($P68,Données!$J:$R,4,0)+VLOOKUP($P68,Données!$J:$R,5,0)+VLOOKUP($P68,Données!$J:$R,6,0)+VLOOKUP($P68,Données!$J:$R,7,0),"N/A")</f>
        <v>0</v>
      </c>
      <c r="Y68" s="38">
        <f>IFERROR(L68+VLOOKUP($P68,Données!$J:$R,2,0)+VLOOKUP($P68,Données!$J:$R,3,0)+VLOOKUP($P68,Données!$J:$R,4,0)+VLOOKUP($P68,Données!$J:$R,5,0)+VLOOKUP($P68,Données!$J:$R,6,0)+VLOOKUP($P68,Données!$J:$R,7,0)+VLOOKUP($P68,Données!$J:$R,8,0),"N/A")</f>
        <v>0</v>
      </c>
      <c r="Z68" s="38">
        <f>IFERROR(L68+VLOOKUP($P68,Données!$J:$R,2,0)+VLOOKUP($P68,Données!$J:$R,3,0)+VLOOKUP($P68,Données!$J:$R,4,0)+VLOOKUP($P68,Données!$J:$R,5,0)+VLOOKUP($P68,Données!$J:$R,6,0)+VLOOKUP($P68,Données!$J:$R,7,0)+VLOOKUP($P68,Données!$J:$R,8,0)+VLOOKUP($P68,Données!$J:$R,9,0),"N/A")</f>
        <v>0</v>
      </c>
    </row>
    <row r="69" spans="1:26" s="48" customFormat="1" ht="12" x14ac:dyDescent="0.25">
      <c r="A69" s="45">
        <f t="shared" si="5"/>
        <v>0</v>
      </c>
      <c r="B69" s="45">
        <f t="shared" si="6"/>
        <v>0</v>
      </c>
      <c r="C69" s="45"/>
      <c r="D69" s="46"/>
      <c r="E69" s="65"/>
      <c r="F69" s="65"/>
      <c r="G69" s="45"/>
      <c r="H69" s="47"/>
      <c r="I69" s="47"/>
      <c r="J69" s="47"/>
      <c r="K69" s="66"/>
      <c r="L69" s="53"/>
      <c r="M69" s="53"/>
      <c r="N69" s="47"/>
      <c r="O69" s="67">
        <f t="shared" si="7"/>
        <v>0</v>
      </c>
      <c r="P69" s="54" t="s">
        <v>9</v>
      </c>
      <c r="Q69" s="67">
        <f t="shared" si="8"/>
        <v>0</v>
      </c>
      <c r="R69" s="68">
        <f t="shared" si="9"/>
        <v>0</v>
      </c>
      <c r="S69" s="38">
        <f>IFERROR(L69+VLOOKUP($P69,Données!$J:$R,2,0),"N/A")</f>
        <v>0</v>
      </c>
      <c r="T69" s="38">
        <f>IFERROR(L69+VLOOKUP($P69,Données!$J:$R,2,0)+VLOOKUP($P69,Données!$J:$R,3,0),"N/A")</f>
        <v>0</v>
      </c>
      <c r="U69" s="38">
        <f>IFERROR(L69+VLOOKUP($P69,Données!$J:$R,2,0)+VLOOKUP($P69,Données!$J:$R,3,0)+VLOOKUP($P69,Données!$J:$R,4,0),"N/A")</f>
        <v>0</v>
      </c>
      <c r="V69" s="38">
        <f>IFERROR(L69+VLOOKUP($P69,Données!$J:$R,2,0)+VLOOKUP($P69,Données!$J:$R,3,0)+VLOOKUP($P69,Données!$J:$R,4,0)+VLOOKUP($P69,Données!$J:$R,5,0),"N/A")</f>
        <v>0</v>
      </c>
      <c r="W69" s="38">
        <f>IFERROR(L69+VLOOKUP($P69,Données!$J:$R,2,0)+VLOOKUP($P69,Données!$J:$R,3,0)+VLOOKUP($P69,Données!$J:$R,4,0)+VLOOKUP($P69,Données!$J:$R,5,0)+VLOOKUP($P69,Données!$J:$R,6,0),"N/A")</f>
        <v>0</v>
      </c>
      <c r="X69" s="38">
        <f>IFERROR(L69+VLOOKUP($P69,Données!$J:$R,2,0)+VLOOKUP($P69,Données!$J:$R,3,0)+VLOOKUP($P69,Données!$J:$R,4,0)+VLOOKUP($P69,Données!$J:$R,5,0)+VLOOKUP($P69,Données!$J:$R,6,0)+VLOOKUP($P69,Données!$J:$R,7,0),"N/A")</f>
        <v>0</v>
      </c>
      <c r="Y69" s="38">
        <f>IFERROR(L69+VLOOKUP($P69,Données!$J:$R,2,0)+VLOOKUP($P69,Données!$J:$R,3,0)+VLOOKUP($P69,Données!$J:$R,4,0)+VLOOKUP($P69,Données!$J:$R,5,0)+VLOOKUP($P69,Données!$J:$R,6,0)+VLOOKUP($P69,Données!$J:$R,7,0)+VLOOKUP($P69,Données!$J:$R,8,0),"N/A")</f>
        <v>0</v>
      </c>
      <c r="Z69" s="38">
        <f>IFERROR(L69+VLOOKUP($P69,Données!$J:$R,2,0)+VLOOKUP($P69,Données!$J:$R,3,0)+VLOOKUP($P69,Données!$J:$R,4,0)+VLOOKUP($P69,Données!$J:$R,5,0)+VLOOKUP($P69,Données!$J:$R,6,0)+VLOOKUP($P69,Données!$J:$R,7,0)+VLOOKUP($P69,Données!$J:$R,8,0)+VLOOKUP($P69,Données!$J:$R,9,0),"N/A")</f>
        <v>0</v>
      </c>
    </row>
    <row r="70" spans="1:26" s="48" customFormat="1" ht="12" x14ac:dyDescent="0.25">
      <c r="A70" s="45">
        <f t="shared" si="5"/>
        <v>0</v>
      </c>
      <c r="B70" s="45">
        <f t="shared" si="6"/>
        <v>0</v>
      </c>
      <c r="C70" s="45"/>
      <c r="D70" s="46"/>
      <c r="E70" s="65"/>
      <c r="F70" s="65"/>
      <c r="G70" s="45"/>
      <c r="H70" s="47"/>
      <c r="I70" s="47"/>
      <c r="J70" s="47"/>
      <c r="K70" s="66"/>
      <c r="L70" s="53"/>
      <c r="M70" s="53"/>
      <c r="N70" s="47"/>
      <c r="O70" s="67">
        <f t="shared" si="7"/>
        <v>0</v>
      </c>
      <c r="P70" s="54" t="s">
        <v>9</v>
      </c>
      <c r="Q70" s="67">
        <f t="shared" si="8"/>
        <v>0</v>
      </c>
      <c r="R70" s="68">
        <f t="shared" si="9"/>
        <v>0</v>
      </c>
      <c r="S70" s="38">
        <f>IFERROR(L70+VLOOKUP($P70,Données!$J:$R,2,0),"N/A")</f>
        <v>0</v>
      </c>
      <c r="T70" s="38">
        <f>IFERROR(L70+VLOOKUP($P70,Données!$J:$R,2,0)+VLOOKUP($P70,Données!$J:$R,3,0),"N/A")</f>
        <v>0</v>
      </c>
      <c r="U70" s="38">
        <f>IFERROR(L70+VLOOKUP($P70,Données!$J:$R,2,0)+VLOOKUP($P70,Données!$J:$R,3,0)+VLOOKUP($P70,Données!$J:$R,4,0),"N/A")</f>
        <v>0</v>
      </c>
      <c r="V70" s="38">
        <f>IFERROR(L70+VLOOKUP($P70,Données!$J:$R,2,0)+VLOOKUP($P70,Données!$J:$R,3,0)+VLOOKUP($P70,Données!$J:$R,4,0)+VLOOKUP($P70,Données!$J:$R,5,0),"N/A")</f>
        <v>0</v>
      </c>
      <c r="W70" s="38">
        <f>IFERROR(L70+VLOOKUP($P70,Données!$J:$R,2,0)+VLOOKUP($P70,Données!$J:$R,3,0)+VLOOKUP($P70,Données!$J:$R,4,0)+VLOOKUP($P70,Données!$J:$R,5,0)+VLOOKUP($P70,Données!$J:$R,6,0),"N/A")</f>
        <v>0</v>
      </c>
      <c r="X70" s="38">
        <f>IFERROR(L70+VLOOKUP($P70,Données!$J:$R,2,0)+VLOOKUP($P70,Données!$J:$R,3,0)+VLOOKUP($P70,Données!$J:$R,4,0)+VLOOKUP($P70,Données!$J:$R,5,0)+VLOOKUP($P70,Données!$J:$R,6,0)+VLOOKUP($P70,Données!$J:$R,7,0),"N/A")</f>
        <v>0</v>
      </c>
      <c r="Y70" s="38">
        <f>IFERROR(L70+VLOOKUP($P70,Données!$J:$R,2,0)+VLOOKUP($P70,Données!$J:$R,3,0)+VLOOKUP($P70,Données!$J:$R,4,0)+VLOOKUP($P70,Données!$J:$R,5,0)+VLOOKUP($P70,Données!$J:$R,6,0)+VLOOKUP($P70,Données!$J:$R,7,0)+VLOOKUP($P70,Données!$J:$R,8,0),"N/A")</f>
        <v>0</v>
      </c>
      <c r="Z70" s="38">
        <f>IFERROR(L70+VLOOKUP($P70,Données!$J:$R,2,0)+VLOOKUP($P70,Données!$J:$R,3,0)+VLOOKUP($P70,Données!$J:$R,4,0)+VLOOKUP($P70,Données!$J:$R,5,0)+VLOOKUP($P70,Données!$J:$R,6,0)+VLOOKUP($P70,Données!$J:$R,7,0)+VLOOKUP($P70,Données!$J:$R,8,0)+VLOOKUP($P70,Données!$J:$R,9,0),"N/A")</f>
        <v>0</v>
      </c>
    </row>
    <row r="71" spans="1:26" s="48" customFormat="1" ht="12" x14ac:dyDescent="0.25">
      <c r="A71" s="45">
        <f t="shared" si="5"/>
        <v>0</v>
      </c>
      <c r="B71" s="45">
        <f t="shared" si="6"/>
        <v>0</v>
      </c>
      <c r="C71" s="45"/>
      <c r="D71" s="46"/>
      <c r="E71" s="65"/>
      <c r="F71" s="65"/>
      <c r="G71" s="45"/>
      <c r="H71" s="47"/>
      <c r="I71" s="47"/>
      <c r="J71" s="47"/>
      <c r="K71" s="66"/>
      <c r="L71" s="53"/>
      <c r="M71" s="53"/>
      <c r="N71" s="47"/>
      <c r="O71" s="67">
        <f t="shared" si="7"/>
        <v>0</v>
      </c>
      <c r="P71" s="54" t="s">
        <v>9</v>
      </c>
      <c r="Q71" s="67">
        <f t="shared" si="8"/>
        <v>0</v>
      </c>
      <c r="R71" s="68">
        <f t="shared" si="9"/>
        <v>0</v>
      </c>
      <c r="S71" s="38">
        <f>IFERROR(L71+VLOOKUP($P71,Données!$J:$R,2,0),"N/A")</f>
        <v>0</v>
      </c>
      <c r="T71" s="38">
        <f>IFERROR(L71+VLOOKUP($P71,Données!$J:$R,2,0)+VLOOKUP($P71,Données!$J:$R,3,0),"N/A")</f>
        <v>0</v>
      </c>
      <c r="U71" s="38">
        <f>IFERROR(L71+VLOOKUP($P71,Données!$J:$R,2,0)+VLOOKUP($P71,Données!$J:$R,3,0)+VLOOKUP($P71,Données!$J:$R,4,0),"N/A")</f>
        <v>0</v>
      </c>
      <c r="V71" s="38">
        <f>IFERROR(L71+VLOOKUP($P71,Données!$J:$R,2,0)+VLOOKUP($P71,Données!$J:$R,3,0)+VLOOKUP($P71,Données!$J:$R,4,0)+VLOOKUP($P71,Données!$J:$R,5,0),"N/A")</f>
        <v>0</v>
      </c>
      <c r="W71" s="38">
        <f>IFERROR(L71+VLOOKUP($P71,Données!$J:$R,2,0)+VLOOKUP($P71,Données!$J:$R,3,0)+VLOOKUP($P71,Données!$J:$R,4,0)+VLOOKUP($P71,Données!$J:$R,5,0)+VLOOKUP($P71,Données!$J:$R,6,0),"N/A")</f>
        <v>0</v>
      </c>
      <c r="X71" s="38">
        <f>IFERROR(L71+VLOOKUP($P71,Données!$J:$R,2,0)+VLOOKUP($P71,Données!$J:$R,3,0)+VLOOKUP($P71,Données!$J:$R,4,0)+VLOOKUP($P71,Données!$J:$R,5,0)+VLOOKUP($P71,Données!$J:$R,6,0)+VLOOKUP($P71,Données!$J:$R,7,0),"N/A")</f>
        <v>0</v>
      </c>
      <c r="Y71" s="38">
        <f>IFERROR(L71+VLOOKUP($P71,Données!$J:$R,2,0)+VLOOKUP($P71,Données!$J:$R,3,0)+VLOOKUP($P71,Données!$J:$R,4,0)+VLOOKUP($P71,Données!$J:$R,5,0)+VLOOKUP($P71,Données!$J:$R,6,0)+VLOOKUP($P71,Données!$J:$R,7,0)+VLOOKUP($P71,Données!$J:$R,8,0),"N/A")</f>
        <v>0</v>
      </c>
      <c r="Z71" s="38">
        <f>IFERROR(L71+VLOOKUP($P71,Données!$J:$R,2,0)+VLOOKUP($P71,Données!$J:$R,3,0)+VLOOKUP($P71,Données!$J:$R,4,0)+VLOOKUP($P71,Données!$J:$R,5,0)+VLOOKUP($P71,Données!$J:$R,6,0)+VLOOKUP($P71,Données!$J:$R,7,0)+VLOOKUP($P71,Données!$J:$R,8,0)+VLOOKUP($P71,Données!$J:$R,9,0),"N/A")</f>
        <v>0</v>
      </c>
    </row>
    <row r="72" spans="1:26" s="48" customFormat="1" ht="12" x14ac:dyDescent="0.25">
      <c r="A72" s="45">
        <f t="shared" si="5"/>
        <v>0</v>
      </c>
      <c r="B72" s="45">
        <f t="shared" si="6"/>
        <v>0</v>
      </c>
      <c r="C72" s="45"/>
      <c r="D72" s="46"/>
      <c r="E72" s="65"/>
      <c r="F72" s="65"/>
      <c r="G72" s="45"/>
      <c r="H72" s="47"/>
      <c r="I72" s="47"/>
      <c r="J72" s="47"/>
      <c r="K72" s="66"/>
      <c r="L72" s="53"/>
      <c r="M72" s="53"/>
      <c r="N72" s="47"/>
      <c r="O72" s="67">
        <f t="shared" si="7"/>
        <v>0</v>
      </c>
      <c r="P72" s="54" t="s">
        <v>9</v>
      </c>
      <c r="Q72" s="67">
        <f t="shared" si="8"/>
        <v>0</v>
      </c>
      <c r="R72" s="68">
        <f t="shared" si="9"/>
        <v>0</v>
      </c>
      <c r="S72" s="38">
        <f>IFERROR(L72+VLOOKUP($P72,Données!$J:$R,2,0),"N/A")</f>
        <v>0</v>
      </c>
      <c r="T72" s="38">
        <f>IFERROR(L72+VLOOKUP($P72,Données!$J:$R,2,0)+VLOOKUP($P72,Données!$J:$R,3,0),"N/A")</f>
        <v>0</v>
      </c>
      <c r="U72" s="38">
        <f>IFERROR(L72+VLOOKUP($P72,Données!$J:$R,2,0)+VLOOKUP($P72,Données!$J:$R,3,0)+VLOOKUP($P72,Données!$J:$R,4,0),"N/A")</f>
        <v>0</v>
      </c>
      <c r="V72" s="38">
        <f>IFERROR(L72+VLOOKUP($P72,Données!$J:$R,2,0)+VLOOKUP($P72,Données!$J:$R,3,0)+VLOOKUP($P72,Données!$J:$R,4,0)+VLOOKUP($P72,Données!$J:$R,5,0),"N/A")</f>
        <v>0</v>
      </c>
      <c r="W72" s="38">
        <f>IFERROR(L72+VLOOKUP($P72,Données!$J:$R,2,0)+VLOOKUP($P72,Données!$J:$R,3,0)+VLOOKUP($P72,Données!$J:$R,4,0)+VLOOKUP($P72,Données!$J:$R,5,0)+VLOOKUP($P72,Données!$J:$R,6,0),"N/A")</f>
        <v>0</v>
      </c>
      <c r="X72" s="38">
        <f>IFERROR(L72+VLOOKUP($P72,Données!$J:$R,2,0)+VLOOKUP($P72,Données!$J:$R,3,0)+VLOOKUP($P72,Données!$J:$R,4,0)+VLOOKUP($P72,Données!$J:$R,5,0)+VLOOKUP($P72,Données!$J:$R,6,0)+VLOOKUP($P72,Données!$J:$R,7,0),"N/A")</f>
        <v>0</v>
      </c>
      <c r="Y72" s="38">
        <f>IFERROR(L72+VLOOKUP($P72,Données!$J:$R,2,0)+VLOOKUP($P72,Données!$J:$R,3,0)+VLOOKUP($P72,Données!$J:$R,4,0)+VLOOKUP($P72,Données!$J:$R,5,0)+VLOOKUP($P72,Données!$J:$R,6,0)+VLOOKUP($P72,Données!$J:$R,7,0)+VLOOKUP($P72,Données!$J:$R,8,0),"N/A")</f>
        <v>0</v>
      </c>
      <c r="Z72" s="38">
        <f>IFERROR(L72+VLOOKUP($P72,Données!$J:$R,2,0)+VLOOKUP($P72,Données!$J:$R,3,0)+VLOOKUP($P72,Données!$J:$R,4,0)+VLOOKUP($P72,Données!$J:$R,5,0)+VLOOKUP($P72,Données!$J:$R,6,0)+VLOOKUP($P72,Données!$J:$R,7,0)+VLOOKUP($P72,Données!$J:$R,8,0)+VLOOKUP($P72,Données!$J:$R,9,0),"N/A")</f>
        <v>0</v>
      </c>
    </row>
    <row r="73" spans="1:26" s="48" customFormat="1" ht="12" x14ac:dyDescent="0.25">
      <c r="A73" s="45">
        <f t="shared" si="5"/>
        <v>0</v>
      </c>
      <c r="B73" s="45">
        <f t="shared" si="6"/>
        <v>0</v>
      </c>
      <c r="C73" s="45"/>
      <c r="D73" s="46"/>
      <c r="E73" s="65"/>
      <c r="F73" s="65"/>
      <c r="G73" s="45"/>
      <c r="H73" s="47"/>
      <c r="I73" s="47"/>
      <c r="J73" s="47"/>
      <c r="K73" s="66"/>
      <c r="L73" s="53"/>
      <c r="M73" s="53"/>
      <c r="N73" s="47"/>
      <c r="O73" s="67">
        <f t="shared" si="7"/>
        <v>0</v>
      </c>
      <c r="P73" s="54" t="s">
        <v>9</v>
      </c>
      <c r="Q73" s="67">
        <f t="shared" si="8"/>
        <v>0</v>
      </c>
      <c r="R73" s="68">
        <f t="shared" si="9"/>
        <v>0</v>
      </c>
      <c r="S73" s="38">
        <f>IFERROR(L73+VLOOKUP($P73,Données!$J:$R,2,0),"N/A")</f>
        <v>0</v>
      </c>
      <c r="T73" s="38">
        <f>IFERROR(L73+VLOOKUP($P73,Données!$J:$R,2,0)+VLOOKUP($P73,Données!$J:$R,3,0),"N/A")</f>
        <v>0</v>
      </c>
      <c r="U73" s="38">
        <f>IFERROR(L73+VLOOKUP($P73,Données!$J:$R,2,0)+VLOOKUP($P73,Données!$J:$R,3,0)+VLOOKUP($P73,Données!$J:$R,4,0),"N/A")</f>
        <v>0</v>
      </c>
      <c r="V73" s="38">
        <f>IFERROR(L73+VLOOKUP($P73,Données!$J:$R,2,0)+VLOOKUP($P73,Données!$J:$R,3,0)+VLOOKUP($P73,Données!$J:$R,4,0)+VLOOKUP($P73,Données!$J:$R,5,0),"N/A")</f>
        <v>0</v>
      </c>
      <c r="W73" s="38">
        <f>IFERROR(L73+VLOOKUP($P73,Données!$J:$R,2,0)+VLOOKUP($P73,Données!$J:$R,3,0)+VLOOKUP($P73,Données!$J:$R,4,0)+VLOOKUP($P73,Données!$J:$R,5,0)+VLOOKUP($P73,Données!$J:$R,6,0),"N/A")</f>
        <v>0</v>
      </c>
      <c r="X73" s="38">
        <f>IFERROR(L73+VLOOKUP($P73,Données!$J:$R,2,0)+VLOOKUP($P73,Données!$J:$R,3,0)+VLOOKUP($P73,Données!$J:$R,4,0)+VLOOKUP($P73,Données!$J:$R,5,0)+VLOOKUP($P73,Données!$J:$R,6,0)+VLOOKUP($P73,Données!$J:$R,7,0),"N/A")</f>
        <v>0</v>
      </c>
      <c r="Y73" s="38">
        <f>IFERROR(L73+VLOOKUP($P73,Données!$J:$R,2,0)+VLOOKUP($P73,Données!$J:$R,3,0)+VLOOKUP($P73,Données!$J:$R,4,0)+VLOOKUP($P73,Données!$J:$R,5,0)+VLOOKUP($P73,Données!$J:$R,6,0)+VLOOKUP($P73,Données!$J:$R,7,0)+VLOOKUP($P73,Données!$J:$R,8,0),"N/A")</f>
        <v>0</v>
      </c>
      <c r="Z73" s="38">
        <f>IFERROR(L73+VLOOKUP($P73,Données!$J:$R,2,0)+VLOOKUP($P73,Données!$J:$R,3,0)+VLOOKUP($P73,Données!$J:$R,4,0)+VLOOKUP($P73,Données!$J:$R,5,0)+VLOOKUP($P73,Données!$J:$R,6,0)+VLOOKUP($P73,Données!$J:$R,7,0)+VLOOKUP($P73,Données!$J:$R,8,0)+VLOOKUP($P73,Données!$J:$R,9,0),"N/A")</f>
        <v>0</v>
      </c>
    </row>
    <row r="74" spans="1:26" s="48" customFormat="1" ht="12" x14ac:dyDescent="0.25">
      <c r="A74" s="45">
        <f t="shared" ref="A74:A109" si="10">$I$3</f>
        <v>0</v>
      </c>
      <c r="B74" s="45">
        <f t="shared" ref="B74:B109" si="11">$O$4</f>
        <v>0</v>
      </c>
      <c r="C74" s="45"/>
      <c r="D74" s="46"/>
      <c r="E74" s="65"/>
      <c r="F74" s="65"/>
      <c r="G74" s="45"/>
      <c r="H74" s="47"/>
      <c r="I74" s="47"/>
      <c r="J74" s="47"/>
      <c r="K74" s="66"/>
      <c r="L74" s="53"/>
      <c r="M74" s="53"/>
      <c r="N74" s="47"/>
      <c r="O74" s="67">
        <f t="shared" ref="O74:O105" si="12">IF(EDATE(M74,N74)&gt;$O$3,"ERREUR",EDATE(M74,N74))</f>
        <v>0</v>
      </c>
      <c r="P74" s="54" t="s">
        <v>9</v>
      </c>
      <c r="Q74" s="67">
        <f t="shared" ref="Q74:Q109" si="13">IFERROR(Z74,"N/A")</f>
        <v>0</v>
      </c>
      <c r="R74" s="68">
        <f t="shared" ref="R74:R109" si="14">IFERROR(_xlfn.DAYS(Z74,M74),"N/A")</f>
        <v>0</v>
      </c>
      <c r="S74" s="38">
        <f>IFERROR(L74+VLOOKUP($P74,Données!$J:$R,2,0),"N/A")</f>
        <v>0</v>
      </c>
      <c r="T74" s="38">
        <f>IFERROR(L74+VLOOKUP($P74,Données!$J:$R,2,0)+VLOOKUP($P74,Données!$J:$R,3,0),"N/A")</f>
        <v>0</v>
      </c>
      <c r="U74" s="38">
        <f>IFERROR(L74+VLOOKUP($P74,Données!$J:$R,2,0)+VLOOKUP($P74,Données!$J:$R,3,0)+VLOOKUP($P74,Données!$J:$R,4,0),"N/A")</f>
        <v>0</v>
      </c>
      <c r="V74" s="38">
        <f>IFERROR(L74+VLOOKUP($P74,Données!$J:$R,2,0)+VLOOKUP($P74,Données!$J:$R,3,0)+VLOOKUP($P74,Données!$J:$R,4,0)+VLOOKUP($P74,Données!$J:$R,5,0),"N/A")</f>
        <v>0</v>
      </c>
      <c r="W74" s="38">
        <f>IFERROR(L74+VLOOKUP($P74,Données!$J:$R,2,0)+VLOOKUP($P74,Données!$J:$R,3,0)+VLOOKUP($P74,Données!$J:$R,4,0)+VLOOKUP($P74,Données!$J:$R,5,0)+VLOOKUP($P74,Données!$J:$R,6,0),"N/A")</f>
        <v>0</v>
      </c>
      <c r="X74" s="38">
        <f>IFERROR(L74+VLOOKUP($P74,Données!$J:$R,2,0)+VLOOKUP($P74,Données!$J:$R,3,0)+VLOOKUP($P74,Données!$J:$R,4,0)+VLOOKUP($P74,Données!$J:$R,5,0)+VLOOKUP($P74,Données!$J:$R,6,0)+VLOOKUP($P74,Données!$J:$R,7,0),"N/A")</f>
        <v>0</v>
      </c>
      <c r="Y74" s="38">
        <f>IFERROR(L74+VLOOKUP($P74,Données!$J:$R,2,0)+VLOOKUP($P74,Données!$J:$R,3,0)+VLOOKUP($P74,Données!$J:$R,4,0)+VLOOKUP($P74,Données!$J:$R,5,0)+VLOOKUP($P74,Données!$J:$R,6,0)+VLOOKUP($P74,Données!$J:$R,7,0)+VLOOKUP($P74,Données!$J:$R,8,0),"N/A")</f>
        <v>0</v>
      </c>
      <c r="Z74" s="38">
        <f>IFERROR(L74+VLOOKUP($P74,Données!$J:$R,2,0)+VLOOKUP($P74,Données!$J:$R,3,0)+VLOOKUP($P74,Données!$J:$R,4,0)+VLOOKUP($P74,Données!$J:$R,5,0)+VLOOKUP($P74,Données!$J:$R,6,0)+VLOOKUP($P74,Données!$J:$R,7,0)+VLOOKUP($P74,Données!$J:$R,8,0)+VLOOKUP($P74,Données!$J:$R,9,0),"N/A")</f>
        <v>0</v>
      </c>
    </row>
    <row r="75" spans="1:26" s="48" customFormat="1" ht="12" x14ac:dyDescent="0.25">
      <c r="A75" s="45">
        <f t="shared" si="10"/>
        <v>0</v>
      </c>
      <c r="B75" s="45">
        <f t="shared" si="11"/>
        <v>0</v>
      </c>
      <c r="C75" s="45"/>
      <c r="D75" s="46"/>
      <c r="E75" s="65"/>
      <c r="F75" s="65"/>
      <c r="G75" s="45"/>
      <c r="H75" s="47"/>
      <c r="I75" s="47"/>
      <c r="J75" s="47"/>
      <c r="K75" s="66"/>
      <c r="L75" s="53"/>
      <c r="M75" s="53"/>
      <c r="N75" s="47"/>
      <c r="O75" s="67">
        <f t="shared" si="12"/>
        <v>0</v>
      </c>
      <c r="P75" s="54" t="s">
        <v>9</v>
      </c>
      <c r="Q75" s="67">
        <f t="shared" si="13"/>
        <v>0</v>
      </c>
      <c r="R75" s="68">
        <f t="shared" si="14"/>
        <v>0</v>
      </c>
      <c r="S75" s="38">
        <f>IFERROR(L75+VLOOKUP($P75,Données!$J:$R,2,0),"N/A")</f>
        <v>0</v>
      </c>
      <c r="T75" s="38">
        <f>IFERROR(L75+VLOOKUP($P75,Données!$J:$R,2,0)+VLOOKUP($P75,Données!$J:$R,3,0),"N/A")</f>
        <v>0</v>
      </c>
      <c r="U75" s="38">
        <f>IFERROR(L75+VLOOKUP($P75,Données!$J:$R,2,0)+VLOOKUP($P75,Données!$J:$R,3,0)+VLOOKUP($P75,Données!$J:$R,4,0),"N/A")</f>
        <v>0</v>
      </c>
      <c r="V75" s="38">
        <f>IFERROR(L75+VLOOKUP($P75,Données!$J:$R,2,0)+VLOOKUP($P75,Données!$J:$R,3,0)+VLOOKUP($P75,Données!$J:$R,4,0)+VLOOKUP($P75,Données!$J:$R,5,0),"N/A")</f>
        <v>0</v>
      </c>
      <c r="W75" s="38">
        <f>IFERROR(L75+VLOOKUP($P75,Données!$J:$R,2,0)+VLOOKUP($P75,Données!$J:$R,3,0)+VLOOKUP($P75,Données!$J:$R,4,0)+VLOOKUP($P75,Données!$J:$R,5,0)+VLOOKUP($P75,Données!$J:$R,6,0),"N/A")</f>
        <v>0</v>
      </c>
      <c r="X75" s="38">
        <f>IFERROR(L75+VLOOKUP($P75,Données!$J:$R,2,0)+VLOOKUP($P75,Données!$J:$R,3,0)+VLOOKUP($P75,Données!$J:$R,4,0)+VLOOKUP($P75,Données!$J:$R,5,0)+VLOOKUP($P75,Données!$J:$R,6,0)+VLOOKUP($P75,Données!$J:$R,7,0),"N/A")</f>
        <v>0</v>
      </c>
      <c r="Y75" s="38">
        <f>IFERROR(L75+VLOOKUP($P75,Données!$J:$R,2,0)+VLOOKUP($P75,Données!$J:$R,3,0)+VLOOKUP($P75,Données!$J:$R,4,0)+VLOOKUP($P75,Données!$J:$R,5,0)+VLOOKUP($P75,Données!$J:$R,6,0)+VLOOKUP($P75,Données!$J:$R,7,0)+VLOOKUP($P75,Données!$J:$R,8,0),"N/A")</f>
        <v>0</v>
      </c>
      <c r="Z75" s="38">
        <f>IFERROR(L75+VLOOKUP($P75,Données!$J:$R,2,0)+VLOOKUP($P75,Données!$J:$R,3,0)+VLOOKUP($P75,Données!$J:$R,4,0)+VLOOKUP($P75,Données!$J:$R,5,0)+VLOOKUP($P75,Données!$J:$R,6,0)+VLOOKUP($P75,Données!$J:$R,7,0)+VLOOKUP($P75,Données!$J:$R,8,0)+VLOOKUP($P75,Données!$J:$R,9,0),"N/A")</f>
        <v>0</v>
      </c>
    </row>
    <row r="76" spans="1:26" x14ac:dyDescent="0.3">
      <c r="A76" s="45">
        <f t="shared" si="10"/>
        <v>0</v>
      </c>
      <c r="B76" s="45">
        <f t="shared" si="11"/>
        <v>0</v>
      </c>
      <c r="C76" s="45"/>
      <c r="D76" s="46"/>
      <c r="E76" s="65"/>
      <c r="F76" s="65"/>
      <c r="G76" s="45"/>
      <c r="H76" s="47"/>
      <c r="I76" s="47"/>
      <c r="J76" s="47"/>
      <c r="K76" s="66"/>
      <c r="L76" s="53"/>
      <c r="M76" s="53"/>
      <c r="N76" s="47"/>
      <c r="O76" s="67">
        <f t="shared" si="12"/>
        <v>0</v>
      </c>
      <c r="P76" s="54" t="s">
        <v>9</v>
      </c>
      <c r="Q76" s="67">
        <f t="shared" si="13"/>
        <v>0</v>
      </c>
      <c r="R76" s="68">
        <f t="shared" si="14"/>
        <v>0</v>
      </c>
      <c r="S76" s="38">
        <f>IFERROR(L76+VLOOKUP($P76,Données!$J:$R,2,0),"N/A")</f>
        <v>0</v>
      </c>
      <c r="T76" s="38">
        <f>IFERROR(L76+VLOOKUP($P76,Données!$J:$R,2,0)+VLOOKUP($P76,Données!$J:$R,3,0),"N/A")</f>
        <v>0</v>
      </c>
      <c r="U76" s="38">
        <f>IFERROR(L76+VLOOKUP($P76,Données!$J:$R,2,0)+VLOOKUP($P76,Données!$J:$R,3,0)+VLOOKUP($P76,Données!$J:$R,4,0),"N/A")</f>
        <v>0</v>
      </c>
      <c r="V76" s="38">
        <f>IFERROR(L76+VLOOKUP($P76,Données!$J:$R,2,0)+VLOOKUP($P76,Données!$J:$R,3,0)+VLOOKUP($P76,Données!$J:$R,4,0)+VLOOKUP($P76,Données!$J:$R,5,0),"N/A")</f>
        <v>0</v>
      </c>
      <c r="W76" s="38">
        <f>IFERROR(L76+VLOOKUP($P76,Données!$J:$R,2,0)+VLOOKUP($P76,Données!$J:$R,3,0)+VLOOKUP($P76,Données!$J:$R,4,0)+VLOOKUP($P76,Données!$J:$R,5,0)+VLOOKUP($P76,Données!$J:$R,6,0),"N/A")</f>
        <v>0</v>
      </c>
      <c r="X76" s="38">
        <f>IFERROR(L76+VLOOKUP($P76,Données!$J:$R,2,0)+VLOOKUP($P76,Données!$J:$R,3,0)+VLOOKUP($P76,Données!$J:$R,4,0)+VLOOKUP($P76,Données!$J:$R,5,0)+VLOOKUP($P76,Données!$J:$R,6,0)+VLOOKUP($P76,Données!$J:$R,7,0),"N/A")</f>
        <v>0</v>
      </c>
      <c r="Y76" s="38">
        <f>IFERROR(L76+VLOOKUP($P76,Données!$J:$R,2,0)+VLOOKUP($P76,Données!$J:$R,3,0)+VLOOKUP($P76,Données!$J:$R,4,0)+VLOOKUP($P76,Données!$J:$R,5,0)+VLOOKUP($P76,Données!$J:$R,6,0)+VLOOKUP($P76,Données!$J:$R,7,0)+VLOOKUP($P76,Données!$J:$R,8,0),"N/A")</f>
        <v>0</v>
      </c>
      <c r="Z76" s="38">
        <f>IFERROR(L76+VLOOKUP($P76,Données!$J:$R,2,0)+VLOOKUP($P76,Données!$J:$R,3,0)+VLOOKUP($P76,Données!$J:$R,4,0)+VLOOKUP($P76,Données!$J:$R,5,0)+VLOOKUP($P76,Données!$J:$R,6,0)+VLOOKUP($P76,Données!$J:$R,7,0)+VLOOKUP($P76,Données!$J:$R,8,0)+VLOOKUP($P76,Données!$J:$R,9,0),"N/A")</f>
        <v>0</v>
      </c>
    </row>
    <row r="77" spans="1:26" x14ac:dyDescent="0.3">
      <c r="A77" s="45">
        <f t="shared" si="10"/>
        <v>0</v>
      </c>
      <c r="B77" s="45">
        <f t="shared" si="11"/>
        <v>0</v>
      </c>
      <c r="C77" s="45"/>
      <c r="D77" s="46"/>
      <c r="E77" s="65"/>
      <c r="F77" s="65"/>
      <c r="G77" s="45"/>
      <c r="H77" s="47"/>
      <c r="I77" s="47"/>
      <c r="J77" s="47"/>
      <c r="K77" s="66"/>
      <c r="L77" s="53"/>
      <c r="M77" s="53"/>
      <c r="N77" s="47"/>
      <c r="O77" s="67">
        <f t="shared" si="12"/>
        <v>0</v>
      </c>
      <c r="P77" s="54" t="s">
        <v>9</v>
      </c>
      <c r="Q77" s="67">
        <f t="shared" si="13"/>
        <v>0</v>
      </c>
      <c r="R77" s="68">
        <f t="shared" si="14"/>
        <v>0</v>
      </c>
      <c r="S77" s="38">
        <f>IFERROR(L77+VLOOKUP($P77,Données!$J:$R,2,0),"N/A")</f>
        <v>0</v>
      </c>
      <c r="T77" s="38">
        <f>IFERROR(L77+VLOOKUP($P77,Données!$J:$R,2,0)+VLOOKUP($P77,Données!$J:$R,3,0),"N/A")</f>
        <v>0</v>
      </c>
      <c r="U77" s="38">
        <f>IFERROR(L77+VLOOKUP($P77,Données!$J:$R,2,0)+VLOOKUP($P77,Données!$J:$R,3,0)+VLOOKUP($P77,Données!$J:$R,4,0),"N/A")</f>
        <v>0</v>
      </c>
      <c r="V77" s="38">
        <f>IFERROR(L77+VLOOKUP($P77,Données!$J:$R,2,0)+VLOOKUP($P77,Données!$J:$R,3,0)+VLOOKUP($P77,Données!$J:$R,4,0)+VLOOKUP($P77,Données!$J:$R,5,0),"N/A")</f>
        <v>0</v>
      </c>
      <c r="W77" s="38">
        <f>IFERROR(L77+VLOOKUP($P77,Données!$J:$R,2,0)+VLOOKUP($P77,Données!$J:$R,3,0)+VLOOKUP($P77,Données!$J:$R,4,0)+VLOOKUP($P77,Données!$J:$R,5,0)+VLOOKUP($P77,Données!$J:$R,6,0),"N/A")</f>
        <v>0</v>
      </c>
      <c r="X77" s="38">
        <f>IFERROR(L77+VLOOKUP($P77,Données!$J:$R,2,0)+VLOOKUP($P77,Données!$J:$R,3,0)+VLOOKUP($P77,Données!$J:$R,4,0)+VLOOKUP($P77,Données!$J:$R,5,0)+VLOOKUP($P77,Données!$J:$R,6,0)+VLOOKUP($P77,Données!$J:$R,7,0),"N/A")</f>
        <v>0</v>
      </c>
      <c r="Y77" s="38">
        <f>IFERROR(L77+VLOOKUP($P77,Données!$J:$R,2,0)+VLOOKUP($P77,Données!$J:$R,3,0)+VLOOKUP($P77,Données!$J:$R,4,0)+VLOOKUP($P77,Données!$J:$R,5,0)+VLOOKUP($P77,Données!$J:$R,6,0)+VLOOKUP($P77,Données!$J:$R,7,0)+VLOOKUP($P77,Données!$J:$R,8,0),"N/A")</f>
        <v>0</v>
      </c>
      <c r="Z77" s="38">
        <f>IFERROR(L77+VLOOKUP($P77,Données!$J:$R,2,0)+VLOOKUP($P77,Données!$J:$R,3,0)+VLOOKUP($P77,Données!$J:$R,4,0)+VLOOKUP($P77,Données!$J:$R,5,0)+VLOOKUP($P77,Données!$J:$R,6,0)+VLOOKUP($P77,Données!$J:$R,7,0)+VLOOKUP($P77,Données!$J:$R,8,0)+VLOOKUP($P77,Données!$J:$R,9,0),"N/A")</f>
        <v>0</v>
      </c>
    </row>
    <row r="78" spans="1:26" x14ac:dyDescent="0.3">
      <c r="A78" s="45">
        <f t="shared" si="10"/>
        <v>0</v>
      </c>
      <c r="B78" s="45">
        <f t="shared" si="11"/>
        <v>0</v>
      </c>
      <c r="C78" s="45"/>
      <c r="D78" s="46"/>
      <c r="E78" s="65"/>
      <c r="F78" s="65"/>
      <c r="G78" s="45"/>
      <c r="H78" s="47"/>
      <c r="I78" s="47"/>
      <c r="J78" s="47"/>
      <c r="K78" s="66"/>
      <c r="L78" s="53"/>
      <c r="M78" s="53"/>
      <c r="N78" s="47"/>
      <c r="O78" s="67">
        <f t="shared" si="12"/>
        <v>0</v>
      </c>
      <c r="P78" s="54" t="s">
        <v>9</v>
      </c>
      <c r="Q78" s="67">
        <f t="shared" si="13"/>
        <v>0</v>
      </c>
      <c r="R78" s="68">
        <f t="shared" si="14"/>
        <v>0</v>
      </c>
      <c r="S78" s="38">
        <f>IFERROR(L78+VLOOKUP($P78,Données!$J:$R,2,0),"N/A")</f>
        <v>0</v>
      </c>
      <c r="T78" s="38">
        <f>IFERROR(L78+VLOOKUP($P78,Données!$J:$R,2,0)+VLOOKUP($P78,Données!$J:$R,3,0),"N/A")</f>
        <v>0</v>
      </c>
      <c r="U78" s="38">
        <f>IFERROR(L78+VLOOKUP($P78,Données!$J:$R,2,0)+VLOOKUP($P78,Données!$J:$R,3,0)+VLOOKUP($P78,Données!$J:$R,4,0),"N/A")</f>
        <v>0</v>
      </c>
      <c r="V78" s="38">
        <f>IFERROR(L78+VLOOKUP($P78,Données!$J:$R,2,0)+VLOOKUP($P78,Données!$J:$R,3,0)+VLOOKUP($P78,Données!$J:$R,4,0)+VLOOKUP($P78,Données!$J:$R,5,0),"N/A")</f>
        <v>0</v>
      </c>
      <c r="W78" s="38">
        <f>IFERROR(L78+VLOOKUP($P78,Données!$J:$R,2,0)+VLOOKUP($P78,Données!$J:$R,3,0)+VLOOKUP($P78,Données!$J:$R,4,0)+VLOOKUP($P78,Données!$J:$R,5,0)+VLOOKUP($P78,Données!$J:$R,6,0),"N/A")</f>
        <v>0</v>
      </c>
      <c r="X78" s="38">
        <f>IFERROR(L78+VLOOKUP($P78,Données!$J:$R,2,0)+VLOOKUP($P78,Données!$J:$R,3,0)+VLOOKUP($P78,Données!$J:$R,4,0)+VLOOKUP($P78,Données!$J:$R,5,0)+VLOOKUP($P78,Données!$J:$R,6,0)+VLOOKUP($P78,Données!$J:$R,7,0),"N/A")</f>
        <v>0</v>
      </c>
      <c r="Y78" s="38">
        <f>IFERROR(L78+VLOOKUP($P78,Données!$J:$R,2,0)+VLOOKUP($P78,Données!$J:$R,3,0)+VLOOKUP($P78,Données!$J:$R,4,0)+VLOOKUP($P78,Données!$J:$R,5,0)+VLOOKUP($P78,Données!$J:$R,6,0)+VLOOKUP($P78,Données!$J:$R,7,0)+VLOOKUP($P78,Données!$J:$R,8,0),"N/A")</f>
        <v>0</v>
      </c>
      <c r="Z78" s="38">
        <f>IFERROR(L78+VLOOKUP($P78,Données!$J:$R,2,0)+VLOOKUP($P78,Données!$J:$R,3,0)+VLOOKUP($P78,Données!$J:$R,4,0)+VLOOKUP($P78,Données!$J:$R,5,0)+VLOOKUP($P78,Données!$J:$R,6,0)+VLOOKUP($P78,Données!$J:$R,7,0)+VLOOKUP($P78,Données!$J:$R,8,0)+VLOOKUP($P78,Données!$J:$R,9,0),"N/A")</f>
        <v>0</v>
      </c>
    </row>
    <row r="79" spans="1:26" x14ac:dyDescent="0.3">
      <c r="A79" s="45">
        <f t="shared" si="10"/>
        <v>0</v>
      </c>
      <c r="B79" s="45">
        <f t="shared" si="11"/>
        <v>0</v>
      </c>
      <c r="C79" s="45"/>
      <c r="D79" s="46"/>
      <c r="E79" s="65"/>
      <c r="F79" s="65"/>
      <c r="G79" s="45"/>
      <c r="H79" s="47"/>
      <c r="I79" s="47"/>
      <c r="J79" s="47"/>
      <c r="K79" s="66"/>
      <c r="L79" s="53"/>
      <c r="M79" s="53"/>
      <c r="N79" s="47"/>
      <c r="O79" s="67">
        <f t="shared" si="12"/>
        <v>0</v>
      </c>
      <c r="P79" s="54" t="s">
        <v>9</v>
      </c>
      <c r="Q79" s="67">
        <f t="shared" si="13"/>
        <v>0</v>
      </c>
      <c r="R79" s="68">
        <f t="shared" si="14"/>
        <v>0</v>
      </c>
      <c r="S79" s="38">
        <f>IFERROR(L79+VLOOKUP($P79,Données!$J:$R,2,0),"N/A")</f>
        <v>0</v>
      </c>
      <c r="T79" s="38">
        <f>IFERROR(L79+VLOOKUP($P79,Données!$J:$R,2,0)+VLOOKUP($P79,Données!$J:$R,3,0),"N/A")</f>
        <v>0</v>
      </c>
      <c r="U79" s="38">
        <f>IFERROR(L79+VLOOKUP($P79,Données!$J:$R,2,0)+VLOOKUP($P79,Données!$J:$R,3,0)+VLOOKUP($P79,Données!$J:$R,4,0),"N/A")</f>
        <v>0</v>
      </c>
      <c r="V79" s="38">
        <f>IFERROR(L79+VLOOKUP($P79,Données!$J:$R,2,0)+VLOOKUP($P79,Données!$J:$R,3,0)+VLOOKUP($P79,Données!$J:$R,4,0)+VLOOKUP($P79,Données!$J:$R,5,0),"N/A")</f>
        <v>0</v>
      </c>
      <c r="W79" s="38">
        <f>IFERROR(L79+VLOOKUP($P79,Données!$J:$R,2,0)+VLOOKUP($P79,Données!$J:$R,3,0)+VLOOKUP($P79,Données!$J:$R,4,0)+VLOOKUP($P79,Données!$J:$R,5,0)+VLOOKUP($P79,Données!$J:$R,6,0),"N/A")</f>
        <v>0</v>
      </c>
      <c r="X79" s="38">
        <f>IFERROR(L79+VLOOKUP($P79,Données!$J:$R,2,0)+VLOOKUP($P79,Données!$J:$R,3,0)+VLOOKUP($P79,Données!$J:$R,4,0)+VLOOKUP($P79,Données!$J:$R,5,0)+VLOOKUP($P79,Données!$J:$R,6,0)+VLOOKUP($P79,Données!$J:$R,7,0),"N/A")</f>
        <v>0</v>
      </c>
      <c r="Y79" s="38">
        <f>IFERROR(L79+VLOOKUP($P79,Données!$J:$R,2,0)+VLOOKUP($P79,Données!$J:$R,3,0)+VLOOKUP($P79,Données!$J:$R,4,0)+VLOOKUP($P79,Données!$J:$R,5,0)+VLOOKUP($P79,Données!$J:$R,6,0)+VLOOKUP($P79,Données!$J:$R,7,0)+VLOOKUP($P79,Données!$J:$R,8,0),"N/A")</f>
        <v>0</v>
      </c>
      <c r="Z79" s="38">
        <f>IFERROR(L79+VLOOKUP($P79,Données!$J:$R,2,0)+VLOOKUP($P79,Données!$J:$R,3,0)+VLOOKUP($P79,Données!$J:$R,4,0)+VLOOKUP($P79,Données!$J:$R,5,0)+VLOOKUP($P79,Données!$J:$R,6,0)+VLOOKUP($P79,Données!$J:$R,7,0)+VLOOKUP($P79,Données!$J:$R,8,0)+VLOOKUP($P79,Données!$J:$R,9,0),"N/A")</f>
        <v>0</v>
      </c>
    </row>
    <row r="80" spans="1:26" x14ac:dyDescent="0.3">
      <c r="A80" s="45">
        <f t="shared" si="10"/>
        <v>0</v>
      </c>
      <c r="B80" s="45">
        <f t="shared" si="11"/>
        <v>0</v>
      </c>
      <c r="C80" s="45"/>
      <c r="D80" s="46"/>
      <c r="E80" s="65"/>
      <c r="F80" s="65"/>
      <c r="G80" s="45"/>
      <c r="H80" s="47"/>
      <c r="I80" s="47"/>
      <c r="J80" s="47"/>
      <c r="K80" s="66"/>
      <c r="L80" s="53"/>
      <c r="M80" s="53"/>
      <c r="N80" s="47"/>
      <c r="O80" s="67">
        <f t="shared" si="12"/>
        <v>0</v>
      </c>
      <c r="P80" s="54" t="s">
        <v>9</v>
      </c>
      <c r="Q80" s="67">
        <f t="shared" si="13"/>
        <v>0</v>
      </c>
      <c r="R80" s="68">
        <f t="shared" si="14"/>
        <v>0</v>
      </c>
      <c r="S80" s="38">
        <f>IFERROR(L80+VLOOKUP($P80,Données!$J:$R,2,0),"N/A")</f>
        <v>0</v>
      </c>
      <c r="T80" s="38">
        <f>IFERROR(L80+VLOOKUP($P80,Données!$J:$R,2,0)+VLOOKUP($P80,Données!$J:$R,3,0),"N/A")</f>
        <v>0</v>
      </c>
      <c r="U80" s="38">
        <f>IFERROR(L80+VLOOKUP($P80,Données!$J:$R,2,0)+VLOOKUP($P80,Données!$J:$R,3,0)+VLOOKUP($P80,Données!$J:$R,4,0),"N/A")</f>
        <v>0</v>
      </c>
      <c r="V80" s="38">
        <f>IFERROR(L80+VLOOKUP($P80,Données!$J:$R,2,0)+VLOOKUP($P80,Données!$J:$R,3,0)+VLOOKUP($P80,Données!$J:$R,4,0)+VLOOKUP($P80,Données!$J:$R,5,0),"N/A")</f>
        <v>0</v>
      </c>
      <c r="W80" s="38">
        <f>IFERROR(L80+VLOOKUP($P80,Données!$J:$R,2,0)+VLOOKUP($P80,Données!$J:$R,3,0)+VLOOKUP($P80,Données!$J:$R,4,0)+VLOOKUP($P80,Données!$J:$R,5,0)+VLOOKUP($P80,Données!$J:$R,6,0),"N/A")</f>
        <v>0</v>
      </c>
      <c r="X80" s="38">
        <f>IFERROR(L80+VLOOKUP($P80,Données!$J:$R,2,0)+VLOOKUP($P80,Données!$J:$R,3,0)+VLOOKUP($P80,Données!$J:$R,4,0)+VLOOKUP($P80,Données!$J:$R,5,0)+VLOOKUP($P80,Données!$J:$R,6,0)+VLOOKUP($P80,Données!$J:$R,7,0),"N/A")</f>
        <v>0</v>
      </c>
      <c r="Y80" s="38">
        <f>IFERROR(L80+VLOOKUP($P80,Données!$J:$R,2,0)+VLOOKUP($P80,Données!$J:$R,3,0)+VLOOKUP($P80,Données!$J:$R,4,0)+VLOOKUP($P80,Données!$J:$R,5,0)+VLOOKUP($P80,Données!$J:$R,6,0)+VLOOKUP($P80,Données!$J:$R,7,0)+VLOOKUP($P80,Données!$J:$R,8,0),"N/A")</f>
        <v>0</v>
      </c>
      <c r="Z80" s="38">
        <f>IFERROR(L80+VLOOKUP($P80,Données!$J:$R,2,0)+VLOOKUP($P80,Données!$J:$R,3,0)+VLOOKUP($P80,Données!$J:$R,4,0)+VLOOKUP($P80,Données!$J:$R,5,0)+VLOOKUP($P80,Données!$J:$R,6,0)+VLOOKUP($P80,Données!$J:$R,7,0)+VLOOKUP($P80,Données!$J:$R,8,0)+VLOOKUP($P80,Données!$J:$R,9,0),"N/A")</f>
        <v>0</v>
      </c>
    </row>
    <row r="81" spans="1:26" x14ac:dyDescent="0.3">
      <c r="A81" s="45">
        <f t="shared" si="10"/>
        <v>0</v>
      </c>
      <c r="B81" s="45">
        <f t="shared" si="11"/>
        <v>0</v>
      </c>
      <c r="C81" s="45"/>
      <c r="D81" s="46"/>
      <c r="E81" s="65"/>
      <c r="F81" s="65"/>
      <c r="G81" s="45"/>
      <c r="H81" s="47"/>
      <c r="I81" s="47"/>
      <c r="J81" s="47"/>
      <c r="K81" s="66"/>
      <c r="L81" s="53"/>
      <c r="M81" s="53"/>
      <c r="N81" s="47"/>
      <c r="O81" s="67">
        <f t="shared" si="12"/>
        <v>0</v>
      </c>
      <c r="P81" s="54" t="s">
        <v>9</v>
      </c>
      <c r="Q81" s="67">
        <f t="shared" si="13"/>
        <v>0</v>
      </c>
      <c r="R81" s="68">
        <f t="shared" si="14"/>
        <v>0</v>
      </c>
      <c r="S81" s="38">
        <f>IFERROR(L81+VLOOKUP($P81,Données!$J:$R,2,0),"N/A")</f>
        <v>0</v>
      </c>
      <c r="T81" s="38">
        <f>IFERROR(L81+VLOOKUP($P81,Données!$J:$R,2,0)+VLOOKUP($P81,Données!$J:$R,3,0),"N/A")</f>
        <v>0</v>
      </c>
      <c r="U81" s="38">
        <f>IFERROR(L81+VLOOKUP($P81,Données!$J:$R,2,0)+VLOOKUP($P81,Données!$J:$R,3,0)+VLOOKUP($P81,Données!$J:$R,4,0),"N/A")</f>
        <v>0</v>
      </c>
      <c r="V81" s="38">
        <f>IFERROR(L81+VLOOKUP($P81,Données!$J:$R,2,0)+VLOOKUP($P81,Données!$J:$R,3,0)+VLOOKUP($P81,Données!$J:$R,4,0)+VLOOKUP($P81,Données!$J:$R,5,0),"N/A")</f>
        <v>0</v>
      </c>
      <c r="W81" s="38">
        <f>IFERROR(L81+VLOOKUP($P81,Données!$J:$R,2,0)+VLOOKUP($P81,Données!$J:$R,3,0)+VLOOKUP($P81,Données!$J:$R,4,0)+VLOOKUP($P81,Données!$J:$R,5,0)+VLOOKUP($P81,Données!$J:$R,6,0),"N/A")</f>
        <v>0</v>
      </c>
      <c r="X81" s="38">
        <f>IFERROR(L81+VLOOKUP($P81,Données!$J:$R,2,0)+VLOOKUP($P81,Données!$J:$R,3,0)+VLOOKUP($P81,Données!$J:$R,4,0)+VLOOKUP($P81,Données!$J:$R,5,0)+VLOOKUP($P81,Données!$J:$R,6,0)+VLOOKUP($P81,Données!$J:$R,7,0),"N/A")</f>
        <v>0</v>
      </c>
      <c r="Y81" s="38">
        <f>IFERROR(L81+VLOOKUP($P81,Données!$J:$R,2,0)+VLOOKUP($P81,Données!$J:$R,3,0)+VLOOKUP($P81,Données!$J:$R,4,0)+VLOOKUP($P81,Données!$J:$R,5,0)+VLOOKUP($P81,Données!$J:$R,6,0)+VLOOKUP($P81,Données!$J:$R,7,0)+VLOOKUP($P81,Données!$J:$R,8,0),"N/A")</f>
        <v>0</v>
      </c>
      <c r="Z81" s="38">
        <f>IFERROR(L81+VLOOKUP($P81,Données!$J:$R,2,0)+VLOOKUP($P81,Données!$J:$R,3,0)+VLOOKUP($P81,Données!$J:$R,4,0)+VLOOKUP($P81,Données!$J:$R,5,0)+VLOOKUP($P81,Données!$J:$R,6,0)+VLOOKUP($P81,Données!$J:$R,7,0)+VLOOKUP($P81,Données!$J:$R,8,0)+VLOOKUP($P81,Données!$J:$R,9,0),"N/A")</f>
        <v>0</v>
      </c>
    </row>
    <row r="82" spans="1:26" x14ac:dyDescent="0.3">
      <c r="A82" s="45">
        <f t="shared" si="10"/>
        <v>0</v>
      </c>
      <c r="B82" s="45">
        <f t="shared" si="11"/>
        <v>0</v>
      </c>
      <c r="C82" s="45"/>
      <c r="D82" s="46"/>
      <c r="E82" s="65"/>
      <c r="F82" s="65"/>
      <c r="G82" s="45"/>
      <c r="H82" s="47"/>
      <c r="I82" s="47"/>
      <c r="J82" s="47"/>
      <c r="K82" s="66"/>
      <c r="L82" s="53"/>
      <c r="M82" s="53"/>
      <c r="N82" s="47"/>
      <c r="O82" s="67">
        <f t="shared" si="12"/>
        <v>0</v>
      </c>
      <c r="P82" s="54" t="s">
        <v>9</v>
      </c>
      <c r="Q82" s="67">
        <f t="shared" si="13"/>
        <v>0</v>
      </c>
      <c r="R82" s="68">
        <f t="shared" si="14"/>
        <v>0</v>
      </c>
      <c r="S82" s="38">
        <f>IFERROR(L82+VLOOKUP($P82,Données!$J:$R,2,0),"N/A")</f>
        <v>0</v>
      </c>
      <c r="T82" s="38">
        <f>IFERROR(L82+VLOOKUP($P82,Données!$J:$R,2,0)+VLOOKUP($P82,Données!$J:$R,3,0),"N/A")</f>
        <v>0</v>
      </c>
      <c r="U82" s="38">
        <f>IFERROR(L82+VLOOKUP($P82,Données!$J:$R,2,0)+VLOOKUP($P82,Données!$J:$R,3,0)+VLOOKUP($P82,Données!$J:$R,4,0),"N/A")</f>
        <v>0</v>
      </c>
      <c r="V82" s="38">
        <f>IFERROR(L82+VLOOKUP($P82,Données!$J:$R,2,0)+VLOOKUP($P82,Données!$J:$R,3,0)+VLOOKUP($P82,Données!$J:$R,4,0)+VLOOKUP($P82,Données!$J:$R,5,0),"N/A")</f>
        <v>0</v>
      </c>
      <c r="W82" s="38">
        <f>IFERROR(L82+VLOOKUP($P82,Données!$J:$R,2,0)+VLOOKUP($P82,Données!$J:$R,3,0)+VLOOKUP($P82,Données!$J:$R,4,0)+VLOOKUP($P82,Données!$J:$R,5,0)+VLOOKUP($P82,Données!$J:$R,6,0),"N/A")</f>
        <v>0</v>
      </c>
      <c r="X82" s="38">
        <f>IFERROR(L82+VLOOKUP($P82,Données!$J:$R,2,0)+VLOOKUP($P82,Données!$J:$R,3,0)+VLOOKUP($P82,Données!$J:$R,4,0)+VLOOKUP($P82,Données!$J:$R,5,0)+VLOOKUP($P82,Données!$J:$R,6,0)+VLOOKUP($P82,Données!$J:$R,7,0),"N/A")</f>
        <v>0</v>
      </c>
      <c r="Y82" s="38">
        <f>IFERROR(L82+VLOOKUP($P82,Données!$J:$R,2,0)+VLOOKUP($P82,Données!$J:$R,3,0)+VLOOKUP($P82,Données!$J:$R,4,0)+VLOOKUP($P82,Données!$J:$R,5,0)+VLOOKUP($P82,Données!$J:$R,6,0)+VLOOKUP($P82,Données!$J:$R,7,0)+VLOOKUP($P82,Données!$J:$R,8,0),"N/A")</f>
        <v>0</v>
      </c>
      <c r="Z82" s="38">
        <f>IFERROR(L82+VLOOKUP($P82,Données!$J:$R,2,0)+VLOOKUP($P82,Données!$J:$R,3,0)+VLOOKUP($P82,Données!$J:$R,4,0)+VLOOKUP($P82,Données!$J:$R,5,0)+VLOOKUP($P82,Données!$J:$R,6,0)+VLOOKUP($P82,Données!$J:$R,7,0)+VLOOKUP($P82,Données!$J:$R,8,0)+VLOOKUP($P82,Données!$J:$R,9,0),"N/A")</f>
        <v>0</v>
      </c>
    </row>
    <row r="83" spans="1:26" x14ac:dyDescent="0.3">
      <c r="A83" s="45">
        <f t="shared" si="10"/>
        <v>0</v>
      </c>
      <c r="B83" s="45">
        <f t="shared" si="11"/>
        <v>0</v>
      </c>
      <c r="C83" s="45"/>
      <c r="D83" s="46"/>
      <c r="E83" s="65"/>
      <c r="F83" s="65"/>
      <c r="G83" s="45"/>
      <c r="H83" s="47"/>
      <c r="I83" s="47"/>
      <c r="J83" s="47"/>
      <c r="K83" s="66"/>
      <c r="L83" s="53"/>
      <c r="M83" s="53"/>
      <c r="N83" s="47"/>
      <c r="O83" s="67">
        <f t="shared" si="12"/>
        <v>0</v>
      </c>
      <c r="P83" s="54" t="s">
        <v>9</v>
      </c>
      <c r="Q83" s="67">
        <f t="shared" si="13"/>
        <v>0</v>
      </c>
      <c r="R83" s="68">
        <f t="shared" si="14"/>
        <v>0</v>
      </c>
      <c r="S83" s="38">
        <f>IFERROR(L83+VLOOKUP($P83,Données!$J:$R,2,0),"N/A")</f>
        <v>0</v>
      </c>
      <c r="T83" s="38">
        <f>IFERROR(L83+VLOOKUP($P83,Données!$J:$R,2,0)+VLOOKUP($P83,Données!$J:$R,3,0),"N/A")</f>
        <v>0</v>
      </c>
      <c r="U83" s="38">
        <f>IFERROR(L83+VLOOKUP($P83,Données!$J:$R,2,0)+VLOOKUP($P83,Données!$J:$R,3,0)+VLOOKUP($P83,Données!$J:$R,4,0),"N/A")</f>
        <v>0</v>
      </c>
      <c r="V83" s="38">
        <f>IFERROR(L83+VLOOKUP($P83,Données!$J:$R,2,0)+VLOOKUP($P83,Données!$J:$R,3,0)+VLOOKUP($P83,Données!$J:$R,4,0)+VLOOKUP($P83,Données!$J:$R,5,0),"N/A")</f>
        <v>0</v>
      </c>
      <c r="W83" s="38">
        <f>IFERROR(L83+VLOOKUP($P83,Données!$J:$R,2,0)+VLOOKUP($P83,Données!$J:$R,3,0)+VLOOKUP($P83,Données!$J:$R,4,0)+VLOOKUP($P83,Données!$J:$R,5,0)+VLOOKUP($P83,Données!$J:$R,6,0),"N/A")</f>
        <v>0</v>
      </c>
      <c r="X83" s="38">
        <f>IFERROR(L83+VLOOKUP($P83,Données!$J:$R,2,0)+VLOOKUP($P83,Données!$J:$R,3,0)+VLOOKUP($P83,Données!$J:$R,4,0)+VLOOKUP($P83,Données!$J:$R,5,0)+VLOOKUP($P83,Données!$J:$R,6,0)+VLOOKUP($P83,Données!$J:$R,7,0),"N/A")</f>
        <v>0</v>
      </c>
      <c r="Y83" s="38">
        <f>IFERROR(L83+VLOOKUP($P83,Données!$J:$R,2,0)+VLOOKUP($P83,Données!$J:$R,3,0)+VLOOKUP($P83,Données!$J:$R,4,0)+VLOOKUP($P83,Données!$J:$R,5,0)+VLOOKUP($P83,Données!$J:$R,6,0)+VLOOKUP($P83,Données!$J:$R,7,0)+VLOOKUP($P83,Données!$J:$R,8,0),"N/A")</f>
        <v>0</v>
      </c>
      <c r="Z83" s="38">
        <f>IFERROR(L83+VLOOKUP($P83,Données!$J:$R,2,0)+VLOOKUP($P83,Données!$J:$R,3,0)+VLOOKUP($P83,Données!$J:$R,4,0)+VLOOKUP($P83,Données!$J:$R,5,0)+VLOOKUP($P83,Données!$J:$R,6,0)+VLOOKUP($P83,Données!$J:$R,7,0)+VLOOKUP($P83,Données!$J:$R,8,0)+VLOOKUP($P83,Données!$J:$R,9,0),"N/A")</f>
        <v>0</v>
      </c>
    </row>
    <row r="84" spans="1:26" x14ac:dyDescent="0.3">
      <c r="A84" s="45">
        <f t="shared" si="10"/>
        <v>0</v>
      </c>
      <c r="B84" s="45">
        <f t="shared" si="11"/>
        <v>0</v>
      </c>
      <c r="C84" s="45"/>
      <c r="D84" s="46"/>
      <c r="E84" s="65"/>
      <c r="F84" s="65"/>
      <c r="G84" s="45"/>
      <c r="H84" s="47"/>
      <c r="I84" s="47"/>
      <c r="J84" s="47"/>
      <c r="K84" s="66"/>
      <c r="L84" s="53"/>
      <c r="M84" s="53"/>
      <c r="N84" s="47"/>
      <c r="O84" s="67">
        <f t="shared" si="12"/>
        <v>0</v>
      </c>
      <c r="P84" s="54" t="s">
        <v>9</v>
      </c>
      <c r="Q84" s="67">
        <f t="shared" si="13"/>
        <v>0</v>
      </c>
      <c r="R84" s="68">
        <f t="shared" si="14"/>
        <v>0</v>
      </c>
      <c r="S84" s="38">
        <f>IFERROR(L84+VLOOKUP($P84,Données!$J:$R,2,0),"N/A")</f>
        <v>0</v>
      </c>
      <c r="T84" s="38">
        <f>IFERROR(L84+VLOOKUP($P84,Données!$J:$R,2,0)+VLOOKUP($P84,Données!$J:$R,3,0),"N/A")</f>
        <v>0</v>
      </c>
      <c r="U84" s="38">
        <f>IFERROR(L84+VLOOKUP($P84,Données!$J:$R,2,0)+VLOOKUP($P84,Données!$J:$R,3,0)+VLOOKUP($P84,Données!$J:$R,4,0),"N/A")</f>
        <v>0</v>
      </c>
      <c r="V84" s="38">
        <f>IFERROR(L84+VLOOKUP($P84,Données!$J:$R,2,0)+VLOOKUP($P84,Données!$J:$R,3,0)+VLOOKUP($P84,Données!$J:$R,4,0)+VLOOKUP($P84,Données!$J:$R,5,0),"N/A")</f>
        <v>0</v>
      </c>
      <c r="W84" s="38">
        <f>IFERROR(L84+VLOOKUP($P84,Données!$J:$R,2,0)+VLOOKUP($P84,Données!$J:$R,3,0)+VLOOKUP($P84,Données!$J:$R,4,0)+VLOOKUP($P84,Données!$J:$R,5,0)+VLOOKUP($P84,Données!$J:$R,6,0),"N/A")</f>
        <v>0</v>
      </c>
      <c r="X84" s="38">
        <f>IFERROR(L84+VLOOKUP($P84,Données!$J:$R,2,0)+VLOOKUP($P84,Données!$J:$R,3,0)+VLOOKUP($P84,Données!$J:$R,4,0)+VLOOKUP($P84,Données!$J:$R,5,0)+VLOOKUP($P84,Données!$J:$R,6,0)+VLOOKUP($P84,Données!$J:$R,7,0),"N/A")</f>
        <v>0</v>
      </c>
      <c r="Y84" s="38">
        <f>IFERROR(L84+VLOOKUP($P84,Données!$J:$R,2,0)+VLOOKUP($P84,Données!$J:$R,3,0)+VLOOKUP($P84,Données!$J:$R,4,0)+VLOOKUP($P84,Données!$J:$R,5,0)+VLOOKUP($P84,Données!$J:$R,6,0)+VLOOKUP($P84,Données!$J:$R,7,0)+VLOOKUP($P84,Données!$J:$R,8,0),"N/A")</f>
        <v>0</v>
      </c>
      <c r="Z84" s="38">
        <f>IFERROR(L84+VLOOKUP($P84,Données!$J:$R,2,0)+VLOOKUP($P84,Données!$J:$R,3,0)+VLOOKUP($P84,Données!$J:$R,4,0)+VLOOKUP($P84,Données!$J:$R,5,0)+VLOOKUP($P84,Données!$J:$R,6,0)+VLOOKUP($P84,Données!$J:$R,7,0)+VLOOKUP($P84,Données!$J:$R,8,0)+VLOOKUP($P84,Données!$J:$R,9,0),"N/A")</f>
        <v>0</v>
      </c>
    </row>
    <row r="85" spans="1:26" x14ac:dyDescent="0.3">
      <c r="A85" s="45">
        <f t="shared" si="10"/>
        <v>0</v>
      </c>
      <c r="B85" s="45">
        <f t="shared" si="11"/>
        <v>0</v>
      </c>
      <c r="C85" s="45"/>
      <c r="D85" s="46"/>
      <c r="E85" s="65"/>
      <c r="F85" s="65"/>
      <c r="G85" s="45"/>
      <c r="H85" s="47"/>
      <c r="I85" s="47"/>
      <c r="J85" s="47"/>
      <c r="K85" s="66"/>
      <c r="L85" s="53"/>
      <c r="M85" s="53"/>
      <c r="N85" s="47"/>
      <c r="O85" s="67">
        <f t="shared" si="12"/>
        <v>0</v>
      </c>
      <c r="P85" s="54" t="s">
        <v>9</v>
      </c>
      <c r="Q85" s="67">
        <f t="shared" si="13"/>
        <v>0</v>
      </c>
      <c r="R85" s="68">
        <f t="shared" si="14"/>
        <v>0</v>
      </c>
      <c r="S85" s="38">
        <f>IFERROR(L85+VLOOKUP($P85,Données!$J:$R,2,0),"N/A")</f>
        <v>0</v>
      </c>
      <c r="T85" s="38">
        <f>IFERROR(L85+VLOOKUP($P85,Données!$J:$R,2,0)+VLOOKUP($P85,Données!$J:$R,3,0),"N/A")</f>
        <v>0</v>
      </c>
      <c r="U85" s="38">
        <f>IFERROR(L85+VLOOKUP($P85,Données!$J:$R,2,0)+VLOOKUP($P85,Données!$J:$R,3,0)+VLOOKUP($P85,Données!$J:$R,4,0),"N/A")</f>
        <v>0</v>
      </c>
      <c r="V85" s="38">
        <f>IFERROR(L85+VLOOKUP($P85,Données!$J:$R,2,0)+VLOOKUP($P85,Données!$J:$R,3,0)+VLOOKUP($P85,Données!$J:$R,4,0)+VLOOKUP($P85,Données!$J:$R,5,0),"N/A")</f>
        <v>0</v>
      </c>
      <c r="W85" s="38">
        <f>IFERROR(L85+VLOOKUP($P85,Données!$J:$R,2,0)+VLOOKUP($P85,Données!$J:$R,3,0)+VLOOKUP($P85,Données!$J:$R,4,0)+VLOOKUP($P85,Données!$J:$R,5,0)+VLOOKUP($P85,Données!$J:$R,6,0),"N/A")</f>
        <v>0</v>
      </c>
      <c r="X85" s="38">
        <f>IFERROR(L85+VLOOKUP($P85,Données!$J:$R,2,0)+VLOOKUP($P85,Données!$J:$R,3,0)+VLOOKUP($P85,Données!$J:$R,4,0)+VLOOKUP($P85,Données!$J:$R,5,0)+VLOOKUP($P85,Données!$J:$R,6,0)+VLOOKUP($P85,Données!$J:$R,7,0),"N/A")</f>
        <v>0</v>
      </c>
      <c r="Y85" s="38">
        <f>IFERROR(L85+VLOOKUP($P85,Données!$J:$R,2,0)+VLOOKUP($P85,Données!$J:$R,3,0)+VLOOKUP($P85,Données!$J:$R,4,0)+VLOOKUP($P85,Données!$J:$R,5,0)+VLOOKUP($P85,Données!$J:$R,6,0)+VLOOKUP($P85,Données!$J:$R,7,0)+VLOOKUP($P85,Données!$J:$R,8,0),"N/A")</f>
        <v>0</v>
      </c>
      <c r="Z85" s="38">
        <f>IFERROR(L85+VLOOKUP($P85,Données!$J:$R,2,0)+VLOOKUP($P85,Données!$J:$R,3,0)+VLOOKUP($P85,Données!$J:$R,4,0)+VLOOKUP($P85,Données!$J:$R,5,0)+VLOOKUP($P85,Données!$J:$R,6,0)+VLOOKUP($P85,Données!$J:$R,7,0)+VLOOKUP($P85,Données!$J:$R,8,0)+VLOOKUP($P85,Données!$J:$R,9,0),"N/A")</f>
        <v>0</v>
      </c>
    </row>
    <row r="86" spans="1:26" x14ac:dyDescent="0.3">
      <c r="A86" s="45">
        <f t="shared" si="10"/>
        <v>0</v>
      </c>
      <c r="B86" s="45">
        <f t="shared" si="11"/>
        <v>0</v>
      </c>
      <c r="C86" s="45"/>
      <c r="D86" s="46"/>
      <c r="E86" s="65"/>
      <c r="F86" s="65"/>
      <c r="G86" s="45"/>
      <c r="H86" s="47"/>
      <c r="I86" s="47"/>
      <c r="J86" s="47"/>
      <c r="K86" s="66"/>
      <c r="L86" s="53"/>
      <c r="M86" s="53"/>
      <c r="N86" s="47"/>
      <c r="O86" s="67">
        <f t="shared" si="12"/>
        <v>0</v>
      </c>
      <c r="P86" s="54" t="s">
        <v>9</v>
      </c>
      <c r="Q86" s="67">
        <f t="shared" si="13"/>
        <v>0</v>
      </c>
      <c r="R86" s="68">
        <f t="shared" si="14"/>
        <v>0</v>
      </c>
      <c r="S86" s="38">
        <f>IFERROR(L86+VLOOKUP($P86,Données!$J:$R,2,0),"N/A")</f>
        <v>0</v>
      </c>
      <c r="T86" s="38">
        <f>IFERROR(L86+VLOOKUP($P86,Données!$J:$R,2,0)+VLOOKUP($P86,Données!$J:$R,3,0),"N/A")</f>
        <v>0</v>
      </c>
      <c r="U86" s="38">
        <f>IFERROR(L86+VLOOKUP($P86,Données!$J:$R,2,0)+VLOOKUP($P86,Données!$J:$R,3,0)+VLOOKUP($P86,Données!$J:$R,4,0),"N/A")</f>
        <v>0</v>
      </c>
      <c r="V86" s="38">
        <f>IFERROR(L86+VLOOKUP($P86,Données!$J:$R,2,0)+VLOOKUP($P86,Données!$J:$R,3,0)+VLOOKUP($P86,Données!$J:$R,4,0)+VLOOKUP($P86,Données!$J:$R,5,0),"N/A")</f>
        <v>0</v>
      </c>
      <c r="W86" s="38">
        <f>IFERROR(L86+VLOOKUP($P86,Données!$J:$R,2,0)+VLOOKUP($P86,Données!$J:$R,3,0)+VLOOKUP($P86,Données!$J:$R,4,0)+VLOOKUP($P86,Données!$J:$R,5,0)+VLOOKUP($P86,Données!$J:$R,6,0),"N/A")</f>
        <v>0</v>
      </c>
      <c r="X86" s="38">
        <f>IFERROR(L86+VLOOKUP($P86,Données!$J:$R,2,0)+VLOOKUP($P86,Données!$J:$R,3,0)+VLOOKUP($P86,Données!$J:$R,4,0)+VLOOKUP($P86,Données!$J:$R,5,0)+VLOOKUP($P86,Données!$J:$R,6,0)+VLOOKUP($P86,Données!$J:$R,7,0),"N/A")</f>
        <v>0</v>
      </c>
      <c r="Y86" s="38">
        <f>IFERROR(L86+VLOOKUP($P86,Données!$J:$R,2,0)+VLOOKUP($P86,Données!$J:$R,3,0)+VLOOKUP($P86,Données!$J:$R,4,0)+VLOOKUP($P86,Données!$J:$R,5,0)+VLOOKUP($P86,Données!$J:$R,6,0)+VLOOKUP($P86,Données!$J:$R,7,0)+VLOOKUP($P86,Données!$J:$R,8,0),"N/A")</f>
        <v>0</v>
      </c>
      <c r="Z86" s="38">
        <f>IFERROR(L86+VLOOKUP($P86,Données!$J:$R,2,0)+VLOOKUP($P86,Données!$J:$R,3,0)+VLOOKUP($P86,Données!$J:$R,4,0)+VLOOKUP($P86,Données!$J:$R,5,0)+VLOOKUP($P86,Données!$J:$R,6,0)+VLOOKUP($P86,Données!$J:$R,7,0)+VLOOKUP($P86,Données!$J:$R,8,0)+VLOOKUP($P86,Données!$J:$R,9,0),"N/A")</f>
        <v>0</v>
      </c>
    </row>
    <row r="87" spans="1:26" x14ac:dyDescent="0.3">
      <c r="A87" s="45">
        <f t="shared" si="10"/>
        <v>0</v>
      </c>
      <c r="B87" s="45">
        <f t="shared" si="11"/>
        <v>0</v>
      </c>
      <c r="C87" s="45"/>
      <c r="D87" s="46"/>
      <c r="E87" s="65"/>
      <c r="F87" s="65"/>
      <c r="G87" s="45"/>
      <c r="H87" s="47"/>
      <c r="I87" s="47"/>
      <c r="J87" s="47"/>
      <c r="K87" s="66"/>
      <c r="L87" s="53"/>
      <c r="M87" s="53"/>
      <c r="N87" s="47"/>
      <c r="O87" s="67">
        <f t="shared" si="12"/>
        <v>0</v>
      </c>
      <c r="P87" s="54" t="s">
        <v>9</v>
      </c>
      <c r="Q87" s="67">
        <f t="shared" si="13"/>
        <v>0</v>
      </c>
      <c r="R87" s="68">
        <f t="shared" si="14"/>
        <v>0</v>
      </c>
      <c r="S87" s="38">
        <f>IFERROR(L87+VLOOKUP($P87,Données!$J:$R,2,0),"N/A")</f>
        <v>0</v>
      </c>
      <c r="T87" s="38">
        <f>IFERROR(L87+VLOOKUP($P87,Données!$J:$R,2,0)+VLOOKUP($P87,Données!$J:$R,3,0),"N/A")</f>
        <v>0</v>
      </c>
      <c r="U87" s="38">
        <f>IFERROR(L87+VLOOKUP($P87,Données!$J:$R,2,0)+VLOOKUP($P87,Données!$J:$R,3,0)+VLOOKUP($P87,Données!$J:$R,4,0),"N/A")</f>
        <v>0</v>
      </c>
      <c r="V87" s="38">
        <f>IFERROR(L87+VLOOKUP($P87,Données!$J:$R,2,0)+VLOOKUP($P87,Données!$J:$R,3,0)+VLOOKUP($P87,Données!$J:$R,4,0)+VLOOKUP($P87,Données!$J:$R,5,0),"N/A")</f>
        <v>0</v>
      </c>
      <c r="W87" s="38">
        <f>IFERROR(L87+VLOOKUP($P87,Données!$J:$R,2,0)+VLOOKUP($P87,Données!$J:$R,3,0)+VLOOKUP($P87,Données!$J:$R,4,0)+VLOOKUP($P87,Données!$J:$R,5,0)+VLOOKUP($P87,Données!$J:$R,6,0),"N/A")</f>
        <v>0</v>
      </c>
      <c r="X87" s="38">
        <f>IFERROR(L87+VLOOKUP($P87,Données!$J:$R,2,0)+VLOOKUP($P87,Données!$J:$R,3,0)+VLOOKUP($P87,Données!$J:$R,4,0)+VLOOKUP($P87,Données!$J:$R,5,0)+VLOOKUP($P87,Données!$J:$R,6,0)+VLOOKUP($P87,Données!$J:$R,7,0),"N/A")</f>
        <v>0</v>
      </c>
      <c r="Y87" s="38">
        <f>IFERROR(L87+VLOOKUP($P87,Données!$J:$R,2,0)+VLOOKUP($P87,Données!$J:$R,3,0)+VLOOKUP($P87,Données!$J:$R,4,0)+VLOOKUP($P87,Données!$J:$R,5,0)+VLOOKUP($P87,Données!$J:$R,6,0)+VLOOKUP($P87,Données!$J:$R,7,0)+VLOOKUP($P87,Données!$J:$R,8,0),"N/A")</f>
        <v>0</v>
      </c>
      <c r="Z87" s="38">
        <f>IFERROR(L87+VLOOKUP($P87,Données!$J:$R,2,0)+VLOOKUP($P87,Données!$J:$R,3,0)+VLOOKUP($P87,Données!$J:$R,4,0)+VLOOKUP($P87,Données!$J:$R,5,0)+VLOOKUP($P87,Données!$J:$R,6,0)+VLOOKUP($P87,Données!$J:$R,7,0)+VLOOKUP($P87,Données!$J:$R,8,0)+VLOOKUP($P87,Données!$J:$R,9,0),"N/A")</f>
        <v>0</v>
      </c>
    </row>
    <row r="88" spans="1:26" x14ac:dyDescent="0.3">
      <c r="A88" s="45">
        <f t="shared" si="10"/>
        <v>0</v>
      </c>
      <c r="B88" s="45">
        <f t="shared" si="11"/>
        <v>0</v>
      </c>
      <c r="C88" s="45"/>
      <c r="D88" s="46"/>
      <c r="E88" s="65"/>
      <c r="F88" s="65"/>
      <c r="G88" s="45"/>
      <c r="H88" s="47"/>
      <c r="I88" s="47"/>
      <c r="J88" s="47"/>
      <c r="K88" s="66"/>
      <c r="L88" s="53"/>
      <c r="M88" s="53"/>
      <c r="N88" s="47"/>
      <c r="O88" s="67">
        <f t="shared" si="12"/>
        <v>0</v>
      </c>
      <c r="P88" s="54" t="s">
        <v>9</v>
      </c>
      <c r="Q88" s="67">
        <f t="shared" si="13"/>
        <v>0</v>
      </c>
      <c r="R88" s="68">
        <f t="shared" si="14"/>
        <v>0</v>
      </c>
      <c r="S88" s="38">
        <f>IFERROR(L88+VLOOKUP($P88,Données!$J:$R,2,0),"N/A")</f>
        <v>0</v>
      </c>
      <c r="T88" s="38">
        <f>IFERROR(L88+VLOOKUP($P88,Données!$J:$R,2,0)+VLOOKUP($P88,Données!$J:$R,3,0),"N/A")</f>
        <v>0</v>
      </c>
      <c r="U88" s="38">
        <f>IFERROR(L88+VLOOKUP($P88,Données!$J:$R,2,0)+VLOOKUP($P88,Données!$J:$R,3,0)+VLOOKUP($P88,Données!$J:$R,4,0),"N/A")</f>
        <v>0</v>
      </c>
      <c r="V88" s="38">
        <f>IFERROR(L88+VLOOKUP($P88,Données!$J:$R,2,0)+VLOOKUP($P88,Données!$J:$R,3,0)+VLOOKUP($P88,Données!$J:$R,4,0)+VLOOKUP($P88,Données!$J:$R,5,0),"N/A")</f>
        <v>0</v>
      </c>
      <c r="W88" s="38">
        <f>IFERROR(L88+VLOOKUP($P88,Données!$J:$R,2,0)+VLOOKUP($P88,Données!$J:$R,3,0)+VLOOKUP($P88,Données!$J:$R,4,0)+VLOOKUP($P88,Données!$J:$R,5,0)+VLOOKUP($P88,Données!$J:$R,6,0),"N/A")</f>
        <v>0</v>
      </c>
      <c r="X88" s="38">
        <f>IFERROR(L88+VLOOKUP($P88,Données!$J:$R,2,0)+VLOOKUP($P88,Données!$J:$R,3,0)+VLOOKUP($P88,Données!$J:$R,4,0)+VLOOKUP($P88,Données!$J:$R,5,0)+VLOOKUP($P88,Données!$J:$R,6,0)+VLOOKUP($P88,Données!$J:$R,7,0),"N/A")</f>
        <v>0</v>
      </c>
      <c r="Y88" s="38">
        <f>IFERROR(L88+VLOOKUP($P88,Données!$J:$R,2,0)+VLOOKUP($P88,Données!$J:$R,3,0)+VLOOKUP($P88,Données!$J:$R,4,0)+VLOOKUP($P88,Données!$J:$R,5,0)+VLOOKUP($P88,Données!$J:$R,6,0)+VLOOKUP($P88,Données!$J:$R,7,0)+VLOOKUP($P88,Données!$J:$R,8,0),"N/A")</f>
        <v>0</v>
      </c>
      <c r="Z88" s="38">
        <f>IFERROR(L88+VLOOKUP($P88,Données!$J:$R,2,0)+VLOOKUP($P88,Données!$J:$R,3,0)+VLOOKUP($P88,Données!$J:$R,4,0)+VLOOKUP($P88,Données!$J:$R,5,0)+VLOOKUP($P88,Données!$J:$R,6,0)+VLOOKUP($P88,Données!$J:$R,7,0)+VLOOKUP($P88,Données!$J:$R,8,0)+VLOOKUP($P88,Données!$J:$R,9,0),"N/A")</f>
        <v>0</v>
      </c>
    </row>
    <row r="89" spans="1:26" x14ac:dyDescent="0.3">
      <c r="A89" s="45">
        <f t="shared" si="10"/>
        <v>0</v>
      </c>
      <c r="B89" s="45">
        <f t="shared" si="11"/>
        <v>0</v>
      </c>
      <c r="C89" s="45"/>
      <c r="D89" s="46"/>
      <c r="E89" s="65"/>
      <c r="F89" s="65"/>
      <c r="G89" s="45"/>
      <c r="H89" s="47"/>
      <c r="I89" s="47"/>
      <c r="J89" s="47"/>
      <c r="K89" s="66"/>
      <c r="L89" s="53"/>
      <c r="M89" s="53"/>
      <c r="N89" s="47"/>
      <c r="O89" s="67">
        <f t="shared" si="12"/>
        <v>0</v>
      </c>
      <c r="P89" s="54" t="s">
        <v>9</v>
      </c>
      <c r="Q89" s="67">
        <f t="shared" si="13"/>
        <v>0</v>
      </c>
      <c r="R89" s="68">
        <f t="shared" si="14"/>
        <v>0</v>
      </c>
      <c r="S89" s="38">
        <f>IFERROR(L89+VLOOKUP($P89,Données!$J:$R,2,0),"N/A")</f>
        <v>0</v>
      </c>
      <c r="T89" s="38">
        <f>IFERROR(L89+VLOOKUP($P89,Données!$J:$R,2,0)+VLOOKUP($P89,Données!$J:$R,3,0),"N/A")</f>
        <v>0</v>
      </c>
      <c r="U89" s="38">
        <f>IFERROR(L89+VLOOKUP($P89,Données!$J:$R,2,0)+VLOOKUP($P89,Données!$J:$R,3,0)+VLOOKUP($P89,Données!$J:$R,4,0),"N/A")</f>
        <v>0</v>
      </c>
      <c r="V89" s="38">
        <f>IFERROR(L89+VLOOKUP($P89,Données!$J:$R,2,0)+VLOOKUP($P89,Données!$J:$R,3,0)+VLOOKUP($P89,Données!$J:$R,4,0)+VLOOKUP($P89,Données!$J:$R,5,0),"N/A")</f>
        <v>0</v>
      </c>
      <c r="W89" s="38">
        <f>IFERROR(L89+VLOOKUP($P89,Données!$J:$R,2,0)+VLOOKUP($P89,Données!$J:$R,3,0)+VLOOKUP($P89,Données!$J:$R,4,0)+VLOOKUP($P89,Données!$J:$R,5,0)+VLOOKUP($P89,Données!$J:$R,6,0),"N/A")</f>
        <v>0</v>
      </c>
      <c r="X89" s="38">
        <f>IFERROR(L89+VLOOKUP($P89,Données!$J:$R,2,0)+VLOOKUP($P89,Données!$J:$R,3,0)+VLOOKUP($P89,Données!$J:$R,4,0)+VLOOKUP($P89,Données!$J:$R,5,0)+VLOOKUP($P89,Données!$J:$R,6,0)+VLOOKUP($P89,Données!$J:$R,7,0),"N/A")</f>
        <v>0</v>
      </c>
      <c r="Y89" s="38">
        <f>IFERROR(L89+VLOOKUP($P89,Données!$J:$R,2,0)+VLOOKUP($P89,Données!$J:$R,3,0)+VLOOKUP($P89,Données!$J:$R,4,0)+VLOOKUP($P89,Données!$J:$R,5,0)+VLOOKUP($P89,Données!$J:$R,6,0)+VLOOKUP($P89,Données!$J:$R,7,0)+VLOOKUP($P89,Données!$J:$R,8,0),"N/A")</f>
        <v>0</v>
      </c>
      <c r="Z89" s="38">
        <f>IFERROR(L89+VLOOKUP($P89,Données!$J:$R,2,0)+VLOOKUP($P89,Données!$J:$R,3,0)+VLOOKUP($P89,Données!$J:$R,4,0)+VLOOKUP($P89,Données!$J:$R,5,0)+VLOOKUP($P89,Données!$J:$R,6,0)+VLOOKUP($P89,Données!$J:$R,7,0)+VLOOKUP($P89,Données!$J:$R,8,0)+VLOOKUP($P89,Données!$J:$R,9,0),"N/A")</f>
        <v>0</v>
      </c>
    </row>
    <row r="90" spans="1:26" x14ac:dyDescent="0.3">
      <c r="A90" s="45">
        <f t="shared" si="10"/>
        <v>0</v>
      </c>
      <c r="B90" s="45">
        <f t="shared" si="11"/>
        <v>0</v>
      </c>
      <c r="C90" s="45"/>
      <c r="D90" s="46"/>
      <c r="E90" s="65"/>
      <c r="F90" s="65"/>
      <c r="G90" s="45"/>
      <c r="H90" s="47"/>
      <c r="I90" s="47"/>
      <c r="J90" s="47"/>
      <c r="K90" s="66"/>
      <c r="L90" s="53"/>
      <c r="M90" s="53"/>
      <c r="N90" s="47"/>
      <c r="O90" s="67">
        <f t="shared" si="12"/>
        <v>0</v>
      </c>
      <c r="P90" s="54" t="s">
        <v>9</v>
      </c>
      <c r="Q90" s="67">
        <f t="shared" si="13"/>
        <v>0</v>
      </c>
      <c r="R90" s="68">
        <f t="shared" si="14"/>
        <v>0</v>
      </c>
      <c r="S90" s="38">
        <f>IFERROR(L90+VLOOKUP($P90,Données!$J:$R,2,0),"N/A")</f>
        <v>0</v>
      </c>
      <c r="T90" s="38">
        <f>IFERROR(L90+VLOOKUP($P90,Données!$J:$R,2,0)+VLOOKUP($P90,Données!$J:$R,3,0),"N/A")</f>
        <v>0</v>
      </c>
      <c r="U90" s="38">
        <f>IFERROR(L90+VLOOKUP($P90,Données!$J:$R,2,0)+VLOOKUP($P90,Données!$J:$R,3,0)+VLOOKUP($P90,Données!$J:$R,4,0),"N/A")</f>
        <v>0</v>
      </c>
      <c r="V90" s="38">
        <f>IFERROR(L90+VLOOKUP($P90,Données!$J:$R,2,0)+VLOOKUP($P90,Données!$J:$R,3,0)+VLOOKUP($P90,Données!$J:$R,4,0)+VLOOKUP($P90,Données!$J:$R,5,0),"N/A")</f>
        <v>0</v>
      </c>
      <c r="W90" s="38">
        <f>IFERROR(L90+VLOOKUP($P90,Données!$J:$R,2,0)+VLOOKUP($P90,Données!$J:$R,3,0)+VLOOKUP($P90,Données!$J:$R,4,0)+VLOOKUP($P90,Données!$J:$R,5,0)+VLOOKUP($P90,Données!$J:$R,6,0),"N/A")</f>
        <v>0</v>
      </c>
      <c r="X90" s="38">
        <f>IFERROR(L90+VLOOKUP($P90,Données!$J:$R,2,0)+VLOOKUP($P90,Données!$J:$R,3,0)+VLOOKUP($P90,Données!$J:$R,4,0)+VLOOKUP($P90,Données!$J:$R,5,0)+VLOOKUP($P90,Données!$J:$R,6,0)+VLOOKUP($P90,Données!$J:$R,7,0),"N/A")</f>
        <v>0</v>
      </c>
      <c r="Y90" s="38">
        <f>IFERROR(L90+VLOOKUP($P90,Données!$J:$R,2,0)+VLOOKUP($P90,Données!$J:$R,3,0)+VLOOKUP($P90,Données!$J:$R,4,0)+VLOOKUP($P90,Données!$J:$R,5,0)+VLOOKUP($P90,Données!$J:$R,6,0)+VLOOKUP($P90,Données!$J:$R,7,0)+VLOOKUP($P90,Données!$J:$R,8,0),"N/A")</f>
        <v>0</v>
      </c>
      <c r="Z90" s="38">
        <f>IFERROR(L90+VLOOKUP($P90,Données!$J:$R,2,0)+VLOOKUP($P90,Données!$J:$R,3,0)+VLOOKUP($P90,Données!$J:$R,4,0)+VLOOKUP($P90,Données!$J:$R,5,0)+VLOOKUP($P90,Données!$J:$R,6,0)+VLOOKUP($P90,Données!$J:$R,7,0)+VLOOKUP($P90,Données!$J:$R,8,0)+VLOOKUP($P90,Données!$J:$R,9,0),"N/A")</f>
        <v>0</v>
      </c>
    </row>
    <row r="91" spans="1:26" x14ac:dyDescent="0.3">
      <c r="A91" s="45">
        <f t="shared" si="10"/>
        <v>0</v>
      </c>
      <c r="B91" s="45">
        <f t="shared" si="11"/>
        <v>0</v>
      </c>
      <c r="C91" s="45"/>
      <c r="D91" s="46"/>
      <c r="E91" s="65"/>
      <c r="F91" s="65"/>
      <c r="G91" s="45"/>
      <c r="H91" s="47"/>
      <c r="I91" s="47"/>
      <c r="J91" s="47"/>
      <c r="K91" s="66"/>
      <c r="L91" s="53"/>
      <c r="M91" s="53"/>
      <c r="N91" s="47"/>
      <c r="O91" s="67">
        <f t="shared" si="12"/>
        <v>0</v>
      </c>
      <c r="P91" s="54" t="s">
        <v>9</v>
      </c>
      <c r="Q91" s="67">
        <f t="shared" si="13"/>
        <v>0</v>
      </c>
      <c r="R91" s="68">
        <f t="shared" si="14"/>
        <v>0</v>
      </c>
      <c r="S91" s="38">
        <f>IFERROR(L91+VLOOKUP($P91,Données!$J:$R,2,0),"N/A")</f>
        <v>0</v>
      </c>
      <c r="T91" s="38">
        <f>IFERROR(L91+VLOOKUP($P91,Données!$J:$R,2,0)+VLOOKUP($P91,Données!$J:$R,3,0),"N/A")</f>
        <v>0</v>
      </c>
      <c r="U91" s="38">
        <f>IFERROR(L91+VLOOKUP($P91,Données!$J:$R,2,0)+VLOOKUP($P91,Données!$J:$R,3,0)+VLOOKUP($P91,Données!$J:$R,4,0),"N/A")</f>
        <v>0</v>
      </c>
      <c r="V91" s="38">
        <f>IFERROR(L91+VLOOKUP($P91,Données!$J:$R,2,0)+VLOOKUP($P91,Données!$J:$R,3,0)+VLOOKUP($P91,Données!$J:$R,4,0)+VLOOKUP($P91,Données!$J:$R,5,0),"N/A")</f>
        <v>0</v>
      </c>
      <c r="W91" s="38">
        <f>IFERROR(L91+VLOOKUP($P91,Données!$J:$R,2,0)+VLOOKUP($P91,Données!$J:$R,3,0)+VLOOKUP($P91,Données!$J:$R,4,0)+VLOOKUP($P91,Données!$J:$R,5,0)+VLOOKUP($P91,Données!$J:$R,6,0),"N/A")</f>
        <v>0</v>
      </c>
      <c r="X91" s="38">
        <f>IFERROR(L91+VLOOKUP($P91,Données!$J:$R,2,0)+VLOOKUP($P91,Données!$J:$R,3,0)+VLOOKUP($P91,Données!$J:$R,4,0)+VLOOKUP($P91,Données!$J:$R,5,0)+VLOOKUP($P91,Données!$J:$R,6,0)+VLOOKUP($P91,Données!$J:$R,7,0),"N/A")</f>
        <v>0</v>
      </c>
      <c r="Y91" s="38">
        <f>IFERROR(L91+VLOOKUP($P91,Données!$J:$R,2,0)+VLOOKUP($P91,Données!$J:$R,3,0)+VLOOKUP($P91,Données!$J:$R,4,0)+VLOOKUP($P91,Données!$J:$R,5,0)+VLOOKUP($P91,Données!$J:$R,6,0)+VLOOKUP($P91,Données!$J:$R,7,0)+VLOOKUP($P91,Données!$J:$R,8,0),"N/A")</f>
        <v>0</v>
      </c>
      <c r="Z91" s="38">
        <f>IFERROR(L91+VLOOKUP($P91,Données!$J:$R,2,0)+VLOOKUP($P91,Données!$J:$R,3,0)+VLOOKUP($P91,Données!$J:$R,4,0)+VLOOKUP($P91,Données!$J:$R,5,0)+VLOOKUP($P91,Données!$J:$R,6,0)+VLOOKUP($P91,Données!$J:$R,7,0)+VLOOKUP($P91,Données!$J:$R,8,0)+VLOOKUP($P91,Données!$J:$R,9,0),"N/A")</f>
        <v>0</v>
      </c>
    </row>
    <row r="92" spans="1:26" x14ac:dyDescent="0.3">
      <c r="A92" s="45">
        <f t="shared" si="10"/>
        <v>0</v>
      </c>
      <c r="B92" s="45">
        <f t="shared" si="11"/>
        <v>0</v>
      </c>
      <c r="C92" s="45"/>
      <c r="D92" s="46"/>
      <c r="E92" s="65"/>
      <c r="F92" s="65"/>
      <c r="G92" s="45"/>
      <c r="H92" s="47"/>
      <c r="I92" s="47"/>
      <c r="J92" s="47"/>
      <c r="K92" s="66"/>
      <c r="L92" s="53"/>
      <c r="M92" s="53"/>
      <c r="N92" s="47"/>
      <c r="O92" s="67">
        <f t="shared" si="12"/>
        <v>0</v>
      </c>
      <c r="P92" s="54" t="s">
        <v>9</v>
      </c>
      <c r="Q92" s="67">
        <f t="shared" si="13"/>
        <v>0</v>
      </c>
      <c r="R92" s="68">
        <f t="shared" si="14"/>
        <v>0</v>
      </c>
      <c r="S92" s="38">
        <f>IFERROR(L92+VLOOKUP($P92,Données!$J:$R,2,0),"N/A")</f>
        <v>0</v>
      </c>
      <c r="T92" s="38">
        <f>IFERROR(L92+VLOOKUP($P92,Données!$J:$R,2,0)+VLOOKUP($P92,Données!$J:$R,3,0),"N/A")</f>
        <v>0</v>
      </c>
      <c r="U92" s="38">
        <f>IFERROR(L92+VLOOKUP($P92,Données!$J:$R,2,0)+VLOOKUP($P92,Données!$J:$R,3,0)+VLOOKUP($P92,Données!$J:$R,4,0),"N/A")</f>
        <v>0</v>
      </c>
      <c r="V92" s="38">
        <f>IFERROR(L92+VLOOKUP($P92,Données!$J:$R,2,0)+VLOOKUP($P92,Données!$J:$R,3,0)+VLOOKUP($P92,Données!$J:$R,4,0)+VLOOKUP($P92,Données!$J:$R,5,0),"N/A")</f>
        <v>0</v>
      </c>
      <c r="W92" s="38">
        <f>IFERROR(L92+VLOOKUP($P92,Données!$J:$R,2,0)+VLOOKUP($P92,Données!$J:$R,3,0)+VLOOKUP($P92,Données!$J:$R,4,0)+VLOOKUP($P92,Données!$J:$R,5,0)+VLOOKUP($P92,Données!$J:$R,6,0),"N/A")</f>
        <v>0</v>
      </c>
      <c r="X92" s="38">
        <f>IFERROR(L92+VLOOKUP($P92,Données!$J:$R,2,0)+VLOOKUP($P92,Données!$J:$R,3,0)+VLOOKUP($P92,Données!$J:$R,4,0)+VLOOKUP($P92,Données!$J:$R,5,0)+VLOOKUP($P92,Données!$J:$R,6,0)+VLOOKUP($P92,Données!$J:$R,7,0),"N/A")</f>
        <v>0</v>
      </c>
      <c r="Y92" s="38">
        <f>IFERROR(L92+VLOOKUP($P92,Données!$J:$R,2,0)+VLOOKUP($P92,Données!$J:$R,3,0)+VLOOKUP($P92,Données!$J:$R,4,0)+VLOOKUP($P92,Données!$J:$R,5,0)+VLOOKUP($P92,Données!$J:$R,6,0)+VLOOKUP($P92,Données!$J:$R,7,0)+VLOOKUP($P92,Données!$J:$R,8,0),"N/A")</f>
        <v>0</v>
      </c>
      <c r="Z92" s="38">
        <f>IFERROR(L92+VLOOKUP($P92,Données!$J:$R,2,0)+VLOOKUP($P92,Données!$J:$R,3,0)+VLOOKUP($P92,Données!$J:$R,4,0)+VLOOKUP($P92,Données!$J:$R,5,0)+VLOOKUP($P92,Données!$J:$R,6,0)+VLOOKUP($P92,Données!$J:$R,7,0)+VLOOKUP($P92,Données!$J:$R,8,0)+VLOOKUP($P92,Données!$J:$R,9,0),"N/A")</f>
        <v>0</v>
      </c>
    </row>
    <row r="93" spans="1:26" x14ac:dyDescent="0.3">
      <c r="A93" s="45">
        <f t="shared" si="10"/>
        <v>0</v>
      </c>
      <c r="B93" s="45">
        <f t="shared" si="11"/>
        <v>0</v>
      </c>
      <c r="C93" s="45"/>
      <c r="D93" s="46"/>
      <c r="E93" s="65"/>
      <c r="F93" s="65"/>
      <c r="G93" s="45"/>
      <c r="H93" s="47"/>
      <c r="I93" s="47"/>
      <c r="J93" s="47"/>
      <c r="K93" s="66"/>
      <c r="L93" s="53"/>
      <c r="M93" s="53"/>
      <c r="N93" s="47"/>
      <c r="O93" s="67">
        <f t="shared" si="12"/>
        <v>0</v>
      </c>
      <c r="P93" s="54" t="s">
        <v>9</v>
      </c>
      <c r="Q93" s="67">
        <f t="shared" si="13"/>
        <v>0</v>
      </c>
      <c r="R93" s="68">
        <f t="shared" si="14"/>
        <v>0</v>
      </c>
      <c r="S93" s="38">
        <f>IFERROR(L93+VLOOKUP($P93,Données!$J:$R,2,0),"N/A")</f>
        <v>0</v>
      </c>
      <c r="T93" s="38">
        <f>IFERROR(L93+VLOOKUP($P93,Données!$J:$R,2,0)+VLOOKUP($P93,Données!$J:$R,3,0),"N/A")</f>
        <v>0</v>
      </c>
      <c r="U93" s="38">
        <f>IFERROR(L93+VLOOKUP($P93,Données!$J:$R,2,0)+VLOOKUP($P93,Données!$J:$R,3,0)+VLOOKUP($P93,Données!$J:$R,4,0),"N/A")</f>
        <v>0</v>
      </c>
      <c r="V93" s="38">
        <f>IFERROR(L93+VLOOKUP($P93,Données!$J:$R,2,0)+VLOOKUP($P93,Données!$J:$R,3,0)+VLOOKUP($P93,Données!$J:$R,4,0)+VLOOKUP($P93,Données!$J:$R,5,0),"N/A")</f>
        <v>0</v>
      </c>
      <c r="W93" s="38">
        <f>IFERROR(L93+VLOOKUP($P93,Données!$J:$R,2,0)+VLOOKUP($P93,Données!$J:$R,3,0)+VLOOKUP($P93,Données!$J:$R,4,0)+VLOOKUP($P93,Données!$J:$R,5,0)+VLOOKUP($P93,Données!$J:$R,6,0),"N/A")</f>
        <v>0</v>
      </c>
      <c r="X93" s="38">
        <f>IFERROR(L93+VLOOKUP($P93,Données!$J:$R,2,0)+VLOOKUP($P93,Données!$J:$R,3,0)+VLOOKUP($P93,Données!$J:$R,4,0)+VLOOKUP($P93,Données!$J:$R,5,0)+VLOOKUP($P93,Données!$J:$R,6,0)+VLOOKUP($P93,Données!$J:$R,7,0),"N/A")</f>
        <v>0</v>
      </c>
      <c r="Y93" s="38">
        <f>IFERROR(L93+VLOOKUP($P93,Données!$J:$R,2,0)+VLOOKUP($P93,Données!$J:$R,3,0)+VLOOKUP($P93,Données!$J:$R,4,0)+VLOOKUP($P93,Données!$J:$R,5,0)+VLOOKUP($P93,Données!$J:$R,6,0)+VLOOKUP($P93,Données!$J:$R,7,0)+VLOOKUP($P93,Données!$J:$R,8,0),"N/A")</f>
        <v>0</v>
      </c>
      <c r="Z93" s="38">
        <f>IFERROR(L93+VLOOKUP($P93,Données!$J:$R,2,0)+VLOOKUP($P93,Données!$J:$R,3,0)+VLOOKUP($P93,Données!$J:$R,4,0)+VLOOKUP($P93,Données!$J:$R,5,0)+VLOOKUP($P93,Données!$J:$R,6,0)+VLOOKUP($P93,Données!$J:$R,7,0)+VLOOKUP($P93,Données!$J:$R,8,0)+VLOOKUP($P93,Données!$J:$R,9,0),"N/A")</f>
        <v>0</v>
      </c>
    </row>
    <row r="94" spans="1:26" x14ac:dyDescent="0.3">
      <c r="A94" s="45">
        <f t="shared" si="10"/>
        <v>0</v>
      </c>
      <c r="B94" s="45">
        <f t="shared" si="11"/>
        <v>0</v>
      </c>
      <c r="C94" s="45"/>
      <c r="D94" s="46"/>
      <c r="E94" s="65"/>
      <c r="F94" s="65"/>
      <c r="G94" s="45"/>
      <c r="H94" s="47"/>
      <c r="I94" s="47"/>
      <c r="J94" s="47"/>
      <c r="K94" s="66"/>
      <c r="L94" s="53"/>
      <c r="M94" s="53"/>
      <c r="N94" s="47"/>
      <c r="O94" s="67">
        <f t="shared" si="12"/>
        <v>0</v>
      </c>
      <c r="P94" s="54" t="s">
        <v>9</v>
      </c>
      <c r="Q94" s="67">
        <f t="shared" si="13"/>
        <v>0</v>
      </c>
      <c r="R94" s="68">
        <f t="shared" si="14"/>
        <v>0</v>
      </c>
      <c r="S94" s="38">
        <f>IFERROR(L94+VLOOKUP($P94,Données!$J:$R,2,0),"N/A")</f>
        <v>0</v>
      </c>
      <c r="T94" s="38">
        <f>IFERROR(L94+VLOOKUP($P94,Données!$J:$R,2,0)+VLOOKUP($P94,Données!$J:$R,3,0),"N/A")</f>
        <v>0</v>
      </c>
      <c r="U94" s="38">
        <f>IFERROR(L94+VLOOKUP($P94,Données!$J:$R,2,0)+VLOOKUP($P94,Données!$J:$R,3,0)+VLOOKUP($P94,Données!$J:$R,4,0),"N/A")</f>
        <v>0</v>
      </c>
      <c r="V94" s="38">
        <f>IFERROR(L94+VLOOKUP($P94,Données!$J:$R,2,0)+VLOOKUP($P94,Données!$J:$R,3,0)+VLOOKUP($P94,Données!$J:$R,4,0)+VLOOKUP($P94,Données!$J:$R,5,0),"N/A")</f>
        <v>0</v>
      </c>
      <c r="W94" s="38">
        <f>IFERROR(L94+VLOOKUP($P94,Données!$J:$R,2,0)+VLOOKUP($P94,Données!$J:$R,3,0)+VLOOKUP($P94,Données!$J:$R,4,0)+VLOOKUP($P94,Données!$J:$R,5,0)+VLOOKUP($P94,Données!$J:$R,6,0),"N/A")</f>
        <v>0</v>
      </c>
      <c r="X94" s="38">
        <f>IFERROR(L94+VLOOKUP($P94,Données!$J:$R,2,0)+VLOOKUP($P94,Données!$J:$R,3,0)+VLOOKUP($P94,Données!$J:$R,4,0)+VLOOKUP($P94,Données!$J:$R,5,0)+VLOOKUP($P94,Données!$J:$R,6,0)+VLOOKUP($P94,Données!$J:$R,7,0),"N/A")</f>
        <v>0</v>
      </c>
      <c r="Y94" s="38">
        <f>IFERROR(L94+VLOOKUP($P94,Données!$J:$R,2,0)+VLOOKUP($P94,Données!$J:$R,3,0)+VLOOKUP($P94,Données!$J:$R,4,0)+VLOOKUP($P94,Données!$J:$R,5,0)+VLOOKUP($P94,Données!$J:$R,6,0)+VLOOKUP($P94,Données!$J:$R,7,0)+VLOOKUP($P94,Données!$J:$R,8,0),"N/A")</f>
        <v>0</v>
      </c>
      <c r="Z94" s="38">
        <f>IFERROR(L94+VLOOKUP($P94,Données!$J:$R,2,0)+VLOOKUP($P94,Données!$J:$R,3,0)+VLOOKUP($P94,Données!$J:$R,4,0)+VLOOKUP($P94,Données!$J:$R,5,0)+VLOOKUP($P94,Données!$J:$R,6,0)+VLOOKUP($P94,Données!$J:$R,7,0)+VLOOKUP($P94,Données!$J:$R,8,0)+VLOOKUP($P94,Données!$J:$R,9,0),"N/A")</f>
        <v>0</v>
      </c>
    </row>
    <row r="95" spans="1:26" x14ac:dyDescent="0.3">
      <c r="A95" s="45">
        <f t="shared" si="10"/>
        <v>0</v>
      </c>
      <c r="B95" s="45">
        <f t="shared" si="11"/>
        <v>0</v>
      </c>
      <c r="C95" s="45"/>
      <c r="D95" s="46"/>
      <c r="E95" s="65"/>
      <c r="F95" s="65"/>
      <c r="G95" s="45"/>
      <c r="H95" s="47"/>
      <c r="I95" s="47"/>
      <c r="J95" s="47"/>
      <c r="K95" s="66"/>
      <c r="L95" s="53"/>
      <c r="M95" s="53"/>
      <c r="N95" s="47"/>
      <c r="O95" s="67">
        <f t="shared" si="12"/>
        <v>0</v>
      </c>
      <c r="P95" s="54" t="s">
        <v>9</v>
      </c>
      <c r="Q95" s="67">
        <f t="shared" si="13"/>
        <v>0</v>
      </c>
      <c r="R95" s="68">
        <f t="shared" si="14"/>
        <v>0</v>
      </c>
      <c r="S95" s="38">
        <f>IFERROR(L95+VLOOKUP($P95,Données!$J:$R,2,0),"N/A")</f>
        <v>0</v>
      </c>
      <c r="T95" s="38">
        <f>IFERROR(L95+VLOOKUP($P95,Données!$J:$R,2,0)+VLOOKUP($P95,Données!$J:$R,3,0),"N/A")</f>
        <v>0</v>
      </c>
      <c r="U95" s="38">
        <f>IFERROR(L95+VLOOKUP($P95,Données!$J:$R,2,0)+VLOOKUP($P95,Données!$J:$R,3,0)+VLOOKUP($P95,Données!$J:$R,4,0),"N/A")</f>
        <v>0</v>
      </c>
      <c r="V95" s="38">
        <f>IFERROR(L95+VLOOKUP($P95,Données!$J:$R,2,0)+VLOOKUP($P95,Données!$J:$R,3,0)+VLOOKUP($P95,Données!$J:$R,4,0)+VLOOKUP($P95,Données!$J:$R,5,0),"N/A")</f>
        <v>0</v>
      </c>
      <c r="W95" s="38">
        <f>IFERROR(L95+VLOOKUP($P95,Données!$J:$R,2,0)+VLOOKUP($P95,Données!$J:$R,3,0)+VLOOKUP($P95,Données!$J:$R,4,0)+VLOOKUP($P95,Données!$J:$R,5,0)+VLOOKUP($P95,Données!$J:$R,6,0),"N/A")</f>
        <v>0</v>
      </c>
      <c r="X95" s="38">
        <f>IFERROR(L95+VLOOKUP($P95,Données!$J:$R,2,0)+VLOOKUP($P95,Données!$J:$R,3,0)+VLOOKUP($P95,Données!$J:$R,4,0)+VLOOKUP($P95,Données!$J:$R,5,0)+VLOOKUP($P95,Données!$J:$R,6,0)+VLOOKUP($P95,Données!$J:$R,7,0),"N/A")</f>
        <v>0</v>
      </c>
      <c r="Y95" s="38">
        <f>IFERROR(L95+VLOOKUP($P95,Données!$J:$R,2,0)+VLOOKUP($P95,Données!$J:$R,3,0)+VLOOKUP($P95,Données!$J:$R,4,0)+VLOOKUP($P95,Données!$J:$R,5,0)+VLOOKUP($P95,Données!$J:$R,6,0)+VLOOKUP($P95,Données!$J:$R,7,0)+VLOOKUP($P95,Données!$J:$R,8,0),"N/A")</f>
        <v>0</v>
      </c>
      <c r="Z95" s="38">
        <f>IFERROR(L95+VLOOKUP($P95,Données!$J:$R,2,0)+VLOOKUP($P95,Données!$J:$R,3,0)+VLOOKUP($P95,Données!$J:$R,4,0)+VLOOKUP($P95,Données!$J:$R,5,0)+VLOOKUP($P95,Données!$J:$R,6,0)+VLOOKUP($P95,Données!$J:$R,7,0)+VLOOKUP($P95,Données!$J:$R,8,0)+VLOOKUP($P95,Données!$J:$R,9,0),"N/A")</f>
        <v>0</v>
      </c>
    </row>
    <row r="96" spans="1:26" x14ac:dyDescent="0.3">
      <c r="A96" s="45">
        <f t="shared" si="10"/>
        <v>0</v>
      </c>
      <c r="B96" s="45">
        <f t="shared" si="11"/>
        <v>0</v>
      </c>
      <c r="C96" s="45"/>
      <c r="D96" s="46"/>
      <c r="E96" s="65"/>
      <c r="F96" s="65"/>
      <c r="G96" s="45"/>
      <c r="H96" s="47"/>
      <c r="I96" s="47"/>
      <c r="J96" s="47"/>
      <c r="K96" s="66"/>
      <c r="L96" s="53"/>
      <c r="M96" s="53"/>
      <c r="N96" s="47"/>
      <c r="O96" s="67">
        <f t="shared" si="12"/>
        <v>0</v>
      </c>
      <c r="P96" s="54" t="s">
        <v>9</v>
      </c>
      <c r="Q96" s="67">
        <f t="shared" si="13"/>
        <v>0</v>
      </c>
      <c r="R96" s="68">
        <f t="shared" si="14"/>
        <v>0</v>
      </c>
      <c r="S96" s="38">
        <f>IFERROR(L96+VLOOKUP($P96,Données!$J:$R,2,0),"N/A")</f>
        <v>0</v>
      </c>
      <c r="T96" s="38">
        <f>IFERROR(L96+VLOOKUP($P96,Données!$J:$R,2,0)+VLOOKUP($P96,Données!$J:$R,3,0),"N/A")</f>
        <v>0</v>
      </c>
      <c r="U96" s="38">
        <f>IFERROR(L96+VLOOKUP($P96,Données!$J:$R,2,0)+VLOOKUP($P96,Données!$J:$R,3,0)+VLOOKUP($P96,Données!$J:$R,4,0),"N/A")</f>
        <v>0</v>
      </c>
      <c r="V96" s="38">
        <f>IFERROR(L96+VLOOKUP($P96,Données!$J:$R,2,0)+VLOOKUP($P96,Données!$J:$R,3,0)+VLOOKUP($P96,Données!$J:$R,4,0)+VLOOKUP($P96,Données!$J:$R,5,0),"N/A")</f>
        <v>0</v>
      </c>
      <c r="W96" s="38">
        <f>IFERROR(L96+VLOOKUP($P96,Données!$J:$R,2,0)+VLOOKUP($P96,Données!$J:$R,3,0)+VLOOKUP($P96,Données!$J:$R,4,0)+VLOOKUP($P96,Données!$J:$R,5,0)+VLOOKUP($P96,Données!$J:$R,6,0),"N/A")</f>
        <v>0</v>
      </c>
      <c r="X96" s="38">
        <f>IFERROR(L96+VLOOKUP($P96,Données!$J:$R,2,0)+VLOOKUP($P96,Données!$J:$R,3,0)+VLOOKUP($P96,Données!$J:$R,4,0)+VLOOKUP($P96,Données!$J:$R,5,0)+VLOOKUP($P96,Données!$J:$R,6,0)+VLOOKUP($P96,Données!$J:$R,7,0),"N/A")</f>
        <v>0</v>
      </c>
      <c r="Y96" s="38">
        <f>IFERROR(L96+VLOOKUP($P96,Données!$J:$R,2,0)+VLOOKUP($P96,Données!$J:$R,3,0)+VLOOKUP($P96,Données!$J:$R,4,0)+VLOOKUP($P96,Données!$J:$R,5,0)+VLOOKUP($P96,Données!$J:$R,6,0)+VLOOKUP($P96,Données!$J:$R,7,0)+VLOOKUP($P96,Données!$J:$R,8,0),"N/A")</f>
        <v>0</v>
      </c>
      <c r="Z96" s="38">
        <f>IFERROR(L96+VLOOKUP($P96,Données!$J:$R,2,0)+VLOOKUP($P96,Données!$J:$R,3,0)+VLOOKUP($P96,Données!$J:$R,4,0)+VLOOKUP($P96,Données!$J:$R,5,0)+VLOOKUP($P96,Données!$J:$R,6,0)+VLOOKUP($P96,Données!$J:$R,7,0)+VLOOKUP($P96,Données!$J:$R,8,0)+VLOOKUP($P96,Données!$J:$R,9,0),"N/A")</f>
        <v>0</v>
      </c>
    </row>
    <row r="97" spans="1:26" x14ac:dyDescent="0.3">
      <c r="A97" s="45">
        <f t="shared" si="10"/>
        <v>0</v>
      </c>
      <c r="B97" s="45">
        <f t="shared" si="11"/>
        <v>0</v>
      </c>
      <c r="C97" s="45"/>
      <c r="D97" s="46"/>
      <c r="E97" s="65"/>
      <c r="F97" s="65"/>
      <c r="G97" s="45"/>
      <c r="H97" s="47"/>
      <c r="I97" s="47"/>
      <c r="J97" s="47"/>
      <c r="K97" s="66"/>
      <c r="L97" s="53"/>
      <c r="M97" s="53"/>
      <c r="N97" s="47"/>
      <c r="O97" s="67">
        <f t="shared" si="12"/>
        <v>0</v>
      </c>
      <c r="P97" s="54" t="s">
        <v>9</v>
      </c>
      <c r="Q97" s="67">
        <f t="shared" si="13"/>
        <v>0</v>
      </c>
      <c r="R97" s="68">
        <f t="shared" si="14"/>
        <v>0</v>
      </c>
      <c r="S97" s="38">
        <f>IFERROR(L97+VLOOKUP($P97,Données!$J:$R,2,0),"N/A")</f>
        <v>0</v>
      </c>
      <c r="T97" s="38">
        <f>IFERROR(L97+VLOOKUP($P97,Données!$J:$R,2,0)+VLOOKUP($P97,Données!$J:$R,3,0),"N/A")</f>
        <v>0</v>
      </c>
      <c r="U97" s="38">
        <f>IFERROR(L97+VLOOKUP($P97,Données!$J:$R,2,0)+VLOOKUP($P97,Données!$J:$R,3,0)+VLOOKUP($P97,Données!$J:$R,4,0),"N/A")</f>
        <v>0</v>
      </c>
      <c r="V97" s="38">
        <f>IFERROR(L97+VLOOKUP($P97,Données!$J:$R,2,0)+VLOOKUP($P97,Données!$J:$R,3,0)+VLOOKUP($P97,Données!$J:$R,4,0)+VLOOKUP($P97,Données!$J:$R,5,0),"N/A")</f>
        <v>0</v>
      </c>
      <c r="W97" s="38">
        <f>IFERROR(L97+VLOOKUP($P97,Données!$J:$R,2,0)+VLOOKUP($P97,Données!$J:$R,3,0)+VLOOKUP($P97,Données!$J:$R,4,0)+VLOOKUP($P97,Données!$J:$R,5,0)+VLOOKUP($P97,Données!$J:$R,6,0),"N/A")</f>
        <v>0</v>
      </c>
      <c r="X97" s="38">
        <f>IFERROR(L97+VLOOKUP($P97,Données!$J:$R,2,0)+VLOOKUP($P97,Données!$J:$R,3,0)+VLOOKUP($P97,Données!$J:$R,4,0)+VLOOKUP($P97,Données!$J:$R,5,0)+VLOOKUP($P97,Données!$J:$R,6,0)+VLOOKUP($P97,Données!$J:$R,7,0),"N/A")</f>
        <v>0</v>
      </c>
      <c r="Y97" s="38">
        <f>IFERROR(L97+VLOOKUP($P97,Données!$J:$R,2,0)+VLOOKUP($P97,Données!$J:$R,3,0)+VLOOKUP($P97,Données!$J:$R,4,0)+VLOOKUP($P97,Données!$J:$R,5,0)+VLOOKUP($P97,Données!$J:$R,6,0)+VLOOKUP($P97,Données!$J:$R,7,0)+VLOOKUP($P97,Données!$J:$R,8,0),"N/A")</f>
        <v>0</v>
      </c>
      <c r="Z97" s="38">
        <f>IFERROR(L97+VLOOKUP($P97,Données!$J:$R,2,0)+VLOOKUP($P97,Données!$J:$R,3,0)+VLOOKUP($P97,Données!$J:$R,4,0)+VLOOKUP($P97,Données!$J:$R,5,0)+VLOOKUP($P97,Données!$J:$R,6,0)+VLOOKUP($P97,Données!$J:$R,7,0)+VLOOKUP($P97,Données!$J:$R,8,0)+VLOOKUP($P97,Données!$J:$R,9,0),"N/A")</f>
        <v>0</v>
      </c>
    </row>
    <row r="98" spans="1:26" x14ac:dyDescent="0.3">
      <c r="A98" s="45">
        <f t="shared" si="10"/>
        <v>0</v>
      </c>
      <c r="B98" s="45">
        <f t="shared" si="11"/>
        <v>0</v>
      </c>
      <c r="C98" s="45"/>
      <c r="D98" s="46"/>
      <c r="E98" s="65"/>
      <c r="F98" s="65"/>
      <c r="G98" s="45"/>
      <c r="H98" s="47"/>
      <c r="I98" s="47"/>
      <c r="J98" s="47"/>
      <c r="K98" s="66"/>
      <c r="L98" s="53"/>
      <c r="M98" s="53"/>
      <c r="N98" s="47"/>
      <c r="O98" s="67">
        <f t="shared" si="12"/>
        <v>0</v>
      </c>
      <c r="P98" s="54" t="s">
        <v>9</v>
      </c>
      <c r="Q98" s="67">
        <f t="shared" si="13"/>
        <v>0</v>
      </c>
      <c r="R98" s="68">
        <f t="shared" si="14"/>
        <v>0</v>
      </c>
      <c r="S98" s="38">
        <f>IFERROR(L98+VLOOKUP($P98,Données!$J:$R,2,0),"N/A")</f>
        <v>0</v>
      </c>
      <c r="T98" s="38">
        <f>IFERROR(L98+VLOOKUP($P98,Données!$J:$R,2,0)+VLOOKUP($P98,Données!$J:$R,3,0),"N/A")</f>
        <v>0</v>
      </c>
      <c r="U98" s="38">
        <f>IFERROR(L98+VLOOKUP($P98,Données!$J:$R,2,0)+VLOOKUP($P98,Données!$J:$R,3,0)+VLOOKUP($P98,Données!$J:$R,4,0),"N/A")</f>
        <v>0</v>
      </c>
      <c r="V98" s="38">
        <f>IFERROR(L98+VLOOKUP($P98,Données!$J:$R,2,0)+VLOOKUP($P98,Données!$J:$R,3,0)+VLOOKUP($P98,Données!$J:$R,4,0)+VLOOKUP($P98,Données!$J:$R,5,0),"N/A")</f>
        <v>0</v>
      </c>
      <c r="W98" s="38">
        <f>IFERROR(L98+VLOOKUP($P98,Données!$J:$R,2,0)+VLOOKUP($P98,Données!$J:$R,3,0)+VLOOKUP($P98,Données!$J:$R,4,0)+VLOOKUP($P98,Données!$J:$R,5,0)+VLOOKUP($P98,Données!$J:$R,6,0),"N/A")</f>
        <v>0</v>
      </c>
      <c r="X98" s="38">
        <f>IFERROR(L98+VLOOKUP($P98,Données!$J:$R,2,0)+VLOOKUP($P98,Données!$J:$R,3,0)+VLOOKUP($P98,Données!$J:$R,4,0)+VLOOKUP($P98,Données!$J:$R,5,0)+VLOOKUP($P98,Données!$J:$R,6,0)+VLOOKUP($P98,Données!$J:$R,7,0),"N/A")</f>
        <v>0</v>
      </c>
      <c r="Y98" s="38">
        <f>IFERROR(L98+VLOOKUP($P98,Données!$J:$R,2,0)+VLOOKUP($P98,Données!$J:$R,3,0)+VLOOKUP($P98,Données!$J:$R,4,0)+VLOOKUP($P98,Données!$J:$R,5,0)+VLOOKUP($P98,Données!$J:$R,6,0)+VLOOKUP($P98,Données!$J:$R,7,0)+VLOOKUP($P98,Données!$J:$R,8,0),"N/A")</f>
        <v>0</v>
      </c>
      <c r="Z98" s="38">
        <f>IFERROR(L98+VLOOKUP($P98,Données!$J:$R,2,0)+VLOOKUP($P98,Données!$J:$R,3,0)+VLOOKUP($P98,Données!$J:$R,4,0)+VLOOKUP($P98,Données!$J:$R,5,0)+VLOOKUP($P98,Données!$J:$R,6,0)+VLOOKUP($P98,Données!$J:$R,7,0)+VLOOKUP($P98,Données!$J:$R,8,0)+VLOOKUP($P98,Données!$J:$R,9,0),"N/A")</f>
        <v>0</v>
      </c>
    </row>
    <row r="99" spans="1:26" x14ac:dyDescent="0.3">
      <c r="A99" s="45">
        <f t="shared" si="10"/>
        <v>0</v>
      </c>
      <c r="B99" s="45">
        <f t="shared" si="11"/>
        <v>0</v>
      </c>
      <c r="C99" s="45"/>
      <c r="D99" s="46"/>
      <c r="E99" s="65"/>
      <c r="F99" s="65"/>
      <c r="G99" s="45"/>
      <c r="H99" s="47"/>
      <c r="I99" s="47"/>
      <c r="J99" s="47"/>
      <c r="K99" s="66"/>
      <c r="L99" s="53"/>
      <c r="M99" s="53"/>
      <c r="N99" s="47"/>
      <c r="O99" s="67">
        <f t="shared" si="12"/>
        <v>0</v>
      </c>
      <c r="P99" s="54" t="s">
        <v>9</v>
      </c>
      <c r="Q99" s="67">
        <f t="shared" si="13"/>
        <v>0</v>
      </c>
      <c r="R99" s="68">
        <f t="shared" si="14"/>
        <v>0</v>
      </c>
      <c r="S99" s="38">
        <f>IFERROR(L99+VLOOKUP($P99,Données!$J:$R,2,0),"N/A")</f>
        <v>0</v>
      </c>
      <c r="T99" s="38">
        <f>IFERROR(L99+VLOOKUP($P99,Données!$J:$R,2,0)+VLOOKUP($P99,Données!$J:$R,3,0),"N/A")</f>
        <v>0</v>
      </c>
      <c r="U99" s="38">
        <f>IFERROR(L99+VLOOKUP($P99,Données!$J:$R,2,0)+VLOOKUP($P99,Données!$J:$R,3,0)+VLOOKUP($P99,Données!$J:$R,4,0),"N/A")</f>
        <v>0</v>
      </c>
      <c r="V99" s="38">
        <f>IFERROR(L99+VLOOKUP($P99,Données!$J:$R,2,0)+VLOOKUP($P99,Données!$J:$R,3,0)+VLOOKUP($P99,Données!$J:$R,4,0)+VLOOKUP($P99,Données!$J:$R,5,0),"N/A")</f>
        <v>0</v>
      </c>
      <c r="W99" s="38">
        <f>IFERROR(L99+VLOOKUP($P99,Données!$J:$R,2,0)+VLOOKUP($P99,Données!$J:$R,3,0)+VLOOKUP($P99,Données!$J:$R,4,0)+VLOOKUP($P99,Données!$J:$R,5,0)+VLOOKUP($P99,Données!$J:$R,6,0),"N/A")</f>
        <v>0</v>
      </c>
      <c r="X99" s="38">
        <f>IFERROR(L99+VLOOKUP($P99,Données!$J:$R,2,0)+VLOOKUP($P99,Données!$J:$R,3,0)+VLOOKUP($P99,Données!$J:$R,4,0)+VLOOKUP($P99,Données!$J:$R,5,0)+VLOOKUP($P99,Données!$J:$R,6,0)+VLOOKUP($P99,Données!$J:$R,7,0),"N/A")</f>
        <v>0</v>
      </c>
      <c r="Y99" s="38">
        <f>IFERROR(L99+VLOOKUP($P99,Données!$J:$R,2,0)+VLOOKUP($P99,Données!$J:$R,3,0)+VLOOKUP($P99,Données!$J:$R,4,0)+VLOOKUP($P99,Données!$J:$R,5,0)+VLOOKUP($P99,Données!$J:$R,6,0)+VLOOKUP($P99,Données!$J:$R,7,0)+VLOOKUP($P99,Données!$J:$R,8,0),"N/A")</f>
        <v>0</v>
      </c>
      <c r="Z99" s="38">
        <f>IFERROR(L99+VLOOKUP($P99,Données!$J:$R,2,0)+VLOOKUP($P99,Données!$J:$R,3,0)+VLOOKUP($P99,Données!$J:$R,4,0)+VLOOKUP($P99,Données!$J:$R,5,0)+VLOOKUP($P99,Données!$J:$R,6,0)+VLOOKUP($P99,Données!$J:$R,7,0)+VLOOKUP($P99,Données!$J:$R,8,0)+VLOOKUP($P99,Données!$J:$R,9,0),"N/A")</f>
        <v>0</v>
      </c>
    </row>
    <row r="100" spans="1:26" x14ac:dyDescent="0.3">
      <c r="A100" s="45">
        <f t="shared" si="10"/>
        <v>0</v>
      </c>
      <c r="B100" s="45">
        <f t="shared" si="11"/>
        <v>0</v>
      </c>
      <c r="C100" s="45"/>
      <c r="D100" s="46"/>
      <c r="E100" s="65"/>
      <c r="F100" s="65"/>
      <c r="G100" s="45"/>
      <c r="H100" s="47"/>
      <c r="I100" s="47"/>
      <c r="J100" s="47"/>
      <c r="K100" s="66"/>
      <c r="L100" s="53"/>
      <c r="M100" s="53"/>
      <c r="N100" s="47"/>
      <c r="O100" s="67">
        <f t="shared" si="12"/>
        <v>0</v>
      </c>
      <c r="P100" s="54" t="s">
        <v>9</v>
      </c>
      <c r="Q100" s="67">
        <f t="shared" si="13"/>
        <v>0</v>
      </c>
      <c r="R100" s="68">
        <f t="shared" si="14"/>
        <v>0</v>
      </c>
      <c r="S100" s="38">
        <f>IFERROR(L100+VLOOKUP($P100,Données!$J:$R,2,0),"N/A")</f>
        <v>0</v>
      </c>
      <c r="T100" s="38">
        <f>IFERROR(L100+VLOOKUP($P100,Données!$J:$R,2,0)+VLOOKUP($P100,Données!$J:$R,3,0),"N/A")</f>
        <v>0</v>
      </c>
      <c r="U100" s="38">
        <f>IFERROR(L100+VLOOKUP($P100,Données!$J:$R,2,0)+VLOOKUP($P100,Données!$J:$R,3,0)+VLOOKUP($P100,Données!$J:$R,4,0),"N/A")</f>
        <v>0</v>
      </c>
      <c r="V100" s="38">
        <f>IFERROR(L100+VLOOKUP($P100,Données!$J:$R,2,0)+VLOOKUP($P100,Données!$J:$R,3,0)+VLOOKUP($P100,Données!$J:$R,4,0)+VLOOKUP($P100,Données!$J:$R,5,0),"N/A")</f>
        <v>0</v>
      </c>
      <c r="W100" s="38">
        <f>IFERROR(L100+VLOOKUP($P100,Données!$J:$R,2,0)+VLOOKUP($P100,Données!$J:$R,3,0)+VLOOKUP($P100,Données!$J:$R,4,0)+VLOOKUP($P100,Données!$J:$R,5,0)+VLOOKUP($P100,Données!$J:$R,6,0),"N/A")</f>
        <v>0</v>
      </c>
      <c r="X100" s="38">
        <f>IFERROR(L100+VLOOKUP($P100,Données!$J:$R,2,0)+VLOOKUP($P100,Données!$J:$R,3,0)+VLOOKUP($P100,Données!$J:$R,4,0)+VLOOKUP($P100,Données!$J:$R,5,0)+VLOOKUP($P100,Données!$J:$R,6,0)+VLOOKUP($P100,Données!$J:$R,7,0),"N/A")</f>
        <v>0</v>
      </c>
      <c r="Y100" s="38">
        <f>IFERROR(L100+VLOOKUP($P100,Données!$J:$R,2,0)+VLOOKUP($P100,Données!$J:$R,3,0)+VLOOKUP($P100,Données!$J:$R,4,0)+VLOOKUP($P100,Données!$J:$R,5,0)+VLOOKUP($P100,Données!$J:$R,6,0)+VLOOKUP($P100,Données!$J:$R,7,0)+VLOOKUP($P100,Données!$J:$R,8,0),"N/A")</f>
        <v>0</v>
      </c>
      <c r="Z100" s="38">
        <f>IFERROR(L100+VLOOKUP($P100,Données!$J:$R,2,0)+VLOOKUP($P100,Données!$J:$R,3,0)+VLOOKUP($P100,Données!$J:$R,4,0)+VLOOKUP($P100,Données!$J:$R,5,0)+VLOOKUP($P100,Données!$J:$R,6,0)+VLOOKUP($P100,Données!$J:$R,7,0)+VLOOKUP($P100,Données!$J:$R,8,0)+VLOOKUP($P100,Données!$J:$R,9,0),"N/A")</f>
        <v>0</v>
      </c>
    </row>
    <row r="101" spans="1:26" x14ac:dyDescent="0.3">
      <c r="A101" s="45">
        <f t="shared" si="10"/>
        <v>0</v>
      </c>
      <c r="B101" s="45">
        <f t="shared" si="11"/>
        <v>0</v>
      </c>
      <c r="C101" s="45"/>
      <c r="D101" s="46"/>
      <c r="E101" s="65"/>
      <c r="F101" s="65"/>
      <c r="G101" s="45"/>
      <c r="H101" s="47"/>
      <c r="I101" s="47"/>
      <c r="J101" s="47"/>
      <c r="K101" s="66"/>
      <c r="L101" s="53"/>
      <c r="M101" s="53"/>
      <c r="N101" s="47"/>
      <c r="O101" s="67">
        <f t="shared" si="12"/>
        <v>0</v>
      </c>
      <c r="P101" s="54" t="s">
        <v>9</v>
      </c>
      <c r="Q101" s="67">
        <f t="shared" si="13"/>
        <v>0</v>
      </c>
      <c r="R101" s="68">
        <f t="shared" si="14"/>
        <v>0</v>
      </c>
      <c r="S101" s="38">
        <f>IFERROR(L101+VLOOKUP($P101,Données!$J:$R,2,0),"N/A")</f>
        <v>0</v>
      </c>
      <c r="T101" s="38">
        <f>IFERROR(L101+VLOOKUP($P101,Données!$J:$R,2,0)+VLOOKUP($P101,Données!$J:$R,3,0),"N/A")</f>
        <v>0</v>
      </c>
      <c r="U101" s="38">
        <f>IFERROR(L101+VLOOKUP($P101,Données!$J:$R,2,0)+VLOOKUP($P101,Données!$J:$R,3,0)+VLOOKUP($P101,Données!$J:$R,4,0),"N/A")</f>
        <v>0</v>
      </c>
      <c r="V101" s="38">
        <f>IFERROR(L101+VLOOKUP($P101,Données!$J:$R,2,0)+VLOOKUP($P101,Données!$J:$R,3,0)+VLOOKUP($P101,Données!$J:$R,4,0)+VLOOKUP($P101,Données!$J:$R,5,0),"N/A")</f>
        <v>0</v>
      </c>
      <c r="W101" s="38">
        <f>IFERROR(L101+VLOOKUP($P101,Données!$J:$R,2,0)+VLOOKUP($P101,Données!$J:$R,3,0)+VLOOKUP($P101,Données!$J:$R,4,0)+VLOOKUP($P101,Données!$J:$R,5,0)+VLOOKUP($P101,Données!$J:$R,6,0),"N/A")</f>
        <v>0</v>
      </c>
      <c r="X101" s="38">
        <f>IFERROR(L101+VLOOKUP($P101,Données!$J:$R,2,0)+VLOOKUP($P101,Données!$J:$R,3,0)+VLOOKUP($P101,Données!$J:$R,4,0)+VLOOKUP($P101,Données!$J:$R,5,0)+VLOOKUP($P101,Données!$J:$R,6,0)+VLOOKUP($P101,Données!$J:$R,7,0),"N/A")</f>
        <v>0</v>
      </c>
      <c r="Y101" s="38">
        <f>IFERROR(L101+VLOOKUP($P101,Données!$J:$R,2,0)+VLOOKUP($P101,Données!$J:$R,3,0)+VLOOKUP($P101,Données!$J:$R,4,0)+VLOOKUP($P101,Données!$J:$R,5,0)+VLOOKUP($P101,Données!$J:$R,6,0)+VLOOKUP($P101,Données!$J:$R,7,0)+VLOOKUP($P101,Données!$J:$R,8,0),"N/A")</f>
        <v>0</v>
      </c>
      <c r="Z101" s="38">
        <f>IFERROR(L101+VLOOKUP($P101,Données!$J:$R,2,0)+VLOOKUP($P101,Données!$J:$R,3,0)+VLOOKUP($P101,Données!$J:$R,4,0)+VLOOKUP($P101,Données!$J:$R,5,0)+VLOOKUP($P101,Données!$J:$R,6,0)+VLOOKUP($P101,Données!$J:$R,7,0)+VLOOKUP($P101,Données!$J:$R,8,0)+VLOOKUP($P101,Données!$J:$R,9,0),"N/A")</f>
        <v>0</v>
      </c>
    </row>
    <row r="102" spans="1:26" x14ac:dyDescent="0.3">
      <c r="A102" s="45">
        <f t="shared" si="10"/>
        <v>0</v>
      </c>
      <c r="B102" s="45">
        <f t="shared" si="11"/>
        <v>0</v>
      </c>
      <c r="C102" s="45"/>
      <c r="D102" s="46"/>
      <c r="E102" s="65"/>
      <c r="F102" s="65"/>
      <c r="G102" s="45"/>
      <c r="H102" s="47"/>
      <c r="I102" s="47"/>
      <c r="J102" s="47"/>
      <c r="K102" s="66"/>
      <c r="L102" s="53"/>
      <c r="M102" s="53"/>
      <c r="N102" s="47"/>
      <c r="O102" s="67">
        <f t="shared" si="12"/>
        <v>0</v>
      </c>
      <c r="P102" s="54" t="s">
        <v>9</v>
      </c>
      <c r="Q102" s="67">
        <f t="shared" si="13"/>
        <v>0</v>
      </c>
      <c r="R102" s="68">
        <f t="shared" si="14"/>
        <v>0</v>
      </c>
      <c r="S102" s="38">
        <f>IFERROR(L102+VLOOKUP($P102,Données!$J:$R,2,0),"N/A")</f>
        <v>0</v>
      </c>
      <c r="T102" s="38">
        <f>IFERROR(L102+VLOOKUP($P102,Données!$J:$R,2,0)+VLOOKUP($P102,Données!$J:$R,3,0),"N/A")</f>
        <v>0</v>
      </c>
      <c r="U102" s="38">
        <f>IFERROR(L102+VLOOKUP($P102,Données!$J:$R,2,0)+VLOOKUP($P102,Données!$J:$R,3,0)+VLOOKUP($P102,Données!$J:$R,4,0),"N/A")</f>
        <v>0</v>
      </c>
      <c r="V102" s="38">
        <f>IFERROR(L102+VLOOKUP($P102,Données!$J:$R,2,0)+VLOOKUP($P102,Données!$J:$R,3,0)+VLOOKUP($P102,Données!$J:$R,4,0)+VLOOKUP($P102,Données!$J:$R,5,0),"N/A")</f>
        <v>0</v>
      </c>
      <c r="W102" s="38">
        <f>IFERROR(L102+VLOOKUP($P102,Données!$J:$R,2,0)+VLOOKUP($P102,Données!$J:$R,3,0)+VLOOKUP($P102,Données!$J:$R,4,0)+VLOOKUP($P102,Données!$J:$R,5,0)+VLOOKUP($P102,Données!$J:$R,6,0),"N/A")</f>
        <v>0</v>
      </c>
      <c r="X102" s="38">
        <f>IFERROR(L102+VLOOKUP($P102,Données!$J:$R,2,0)+VLOOKUP($P102,Données!$J:$R,3,0)+VLOOKUP($P102,Données!$J:$R,4,0)+VLOOKUP($P102,Données!$J:$R,5,0)+VLOOKUP($P102,Données!$J:$R,6,0)+VLOOKUP($P102,Données!$J:$R,7,0),"N/A")</f>
        <v>0</v>
      </c>
      <c r="Y102" s="38">
        <f>IFERROR(L102+VLOOKUP($P102,Données!$J:$R,2,0)+VLOOKUP($P102,Données!$J:$R,3,0)+VLOOKUP($P102,Données!$J:$R,4,0)+VLOOKUP($P102,Données!$J:$R,5,0)+VLOOKUP($P102,Données!$J:$R,6,0)+VLOOKUP($P102,Données!$J:$R,7,0)+VLOOKUP($P102,Données!$J:$R,8,0),"N/A")</f>
        <v>0</v>
      </c>
      <c r="Z102" s="38">
        <f>IFERROR(L102+VLOOKUP($P102,Données!$J:$R,2,0)+VLOOKUP($P102,Données!$J:$R,3,0)+VLOOKUP($P102,Données!$J:$R,4,0)+VLOOKUP($P102,Données!$J:$R,5,0)+VLOOKUP($P102,Données!$J:$R,6,0)+VLOOKUP($P102,Données!$J:$R,7,0)+VLOOKUP($P102,Données!$J:$R,8,0)+VLOOKUP($P102,Données!$J:$R,9,0),"N/A")</f>
        <v>0</v>
      </c>
    </row>
    <row r="103" spans="1:26" x14ac:dyDescent="0.3">
      <c r="A103" s="45">
        <f t="shared" si="10"/>
        <v>0</v>
      </c>
      <c r="B103" s="45">
        <f t="shared" si="11"/>
        <v>0</v>
      </c>
      <c r="C103" s="45"/>
      <c r="D103" s="46"/>
      <c r="E103" s="65"/>
      <c r="F103" s="65"/>
      <c r="G103" s="45"/>
      <c r="H103" s="47"/>
      <c r="I103" s="47"/>
      <c r="J103" s="47"/>
      <c r="K103" s="66"/>
      <c r="L103" s="53"/>
      <c r="M103" s="53"/>
      <c r="N103" s="47"/>
      <c r="O103" s="67">
        <f t="shared" si="12"/>
        <v>0</v>
      </c>
      <c r="P103" s="54" t="s">
        <v>9</v>
      </c>
      <c r="Q103" s="67">
        <f t="shared" si="13"/>
        <v>0</v>
      </c>
      <c r="R103" s="68">
        <f t="shared" si="14"/>
        <v>0</v>
      </c>
      <c r="S103" s="38">
        <f>IFERROR(L103+VLOOKUP($P103,Données!$J:$R,2,0),"N/A")</f>
        <v>0</v>
      </c>
      <c r="T103" s="38">
        <f>IFERROR(L103+VLOOKUP($P103,Données!$J:$R,2,0)+VLOOKUP($P103,Données!$J:$R,3,0),"N/A")</f>
        <v>0</v>
      </c>
      <c r="U103" s="38">
        <f>IFERROR(L103+VLOOKUP($P103,Données!$J:$R,2,0)+VLOOKUP($P103,Données!$J:$R,3,0)+VLOOKUP($P103,Données!$J:$R,4,0),"N/A")</f>
        <v>0</v>
      </c>
      <c r="V103" s="38">
        <f>IFERROR(L103+VLOOKUP($P103,Données!$J:$R,2,0)+VLOOKUP($P103,Données!$J:$R,3,0)+VLOOKUP($P103,Données!$J:$R,4,0)+VLOOKUP($P103,Données!$J:$R,5,0),"N/A")</f>
        <v>0</v>
      </c>
      <c r="W103" s="38">
        <f>IFERROR(L103+VLOOKUP($P103,Données!$J:$R,2,0)+VLOOKUP($P103,Données!$J:$R,3,0)+VLOOKUP($P103,Données!$J:$R,4,0)+VLOOKUP($P103,Données!$J:$R,5,0)+VLOOKUP($P103,Données!$J:$R,6,0),"N/A")</f>
        <v>0</v>
      </c>
      <c r="X103" s="38">
        <f>IFERROR(L103+VLOOKUP($P103,Données!$J:$R,2,0)+VLOOKUP($P103,Données!$J:$R,3,0)+VLOOKUP($P103,Données!$J:$R,4,0)+VLOOKUP($P103,Données!$J:$R,5,0)+VLOOKUP($P103,Données!$J:$R,6,0)+VLOOKUP($P103,Données!$J:$R,7,0),"N/A")</f>
        <v>0</v>
      </c>
      <c r="Y103" s="38">
        <f>IFERROR(L103+VLOOKUP($P103,Données!$J:$R,2,0)+VLOOKUP($P103,Données!$J:$R,3,0)+VLOOKUP($P103,Données!$J:$R,4,0)+VLOOKUP($P103,Données!$J:$R,5,0)+VLOOKUP($P103,Données!$J:$R,6,0)+VLOOKUP($P103,Données!$J:$R,7,0)+VLOOKUP($P103,Données!$J:$R,8,0),"N/A")</f>
        <v>0</v>
      </c>
      <c r="Z103" s="38">
        <f>IFERROR(L103+VLOOKUP($P103,Données!$J:$R,2,0)+VLOOKUP($P103,Données!$J:$R,3,0)+VLOOKUP($P103,Données!$J:$R,4,0)+VLOOKUP($P103,Données!$J:$R,5,0)+VLOOKUP($P103,Données!$J:$R,6,0)+VLOOKUP($P103,Données!$J:$R,7,0)+VLOOKUP($P103,Données!$J:$R,8,0)+VLOOKUP($P103,Données!$J:$R,9,0),"N/A")</f>
        <v>0</v>
      </c>
    </row>
    <row r="104" spans="1:26" x14ac:dyDescent="0.3">
      <c r="A104" s="45">
        <f t="shared" si="10"/>
        <v>0</v>
      </c>
      <c r="B104" s="45">
        <f t="shared" si="11"/>
        <v>0</v>
      </c>
      <c r="C104" s="45"/>
      <c r="D104" s="46"/>
      <c r="E104" s="65"/>
      <c r="F104" s="65"/>
      <c r="G104" s="45"/>
      <c r="H104" s="47"/>
      <c r="I104" s="47"/>
      <c r="J104" s="47"/>
      <c r="K104" s="66"/>
      <c r="L104" s="53"/>
      <c r="M104" s="53"/>
      <c r="N104" s="47"/>
      <c r="O104" s="67">
        <f t="shared" si="12"/>
        <v>0</v>
      </c>
      <c r="P104" s="54" t="s">
        <v>9</v>
      </c>
      <c r="Q104" s="67">
        <f t="shared" si="13"/>
        <v>0</v>
      </c>
      <c r="R104" s="68">
        <f t="shared" si="14"/>
        <v>0</v>
      </c>
      <c r="S104" s="38">
        <f>IFERROR(L104+VLOOKUP($P104,Données!$J:$R,2,0),"N/A")</f>
        <v>0</v>
      </c>
      <c r="T104" s="38">
        <f>IFERROR(L104+VLOOKUP($P104,Données!$J:$R,2,0)+VLOOKUP($P104,Données!$J:$R,3,0),"N/A")</f>
        <v>0</v>
      </c>
      <c r="U104" s="38">
        <f>IFERROR(L104+VLOOKUP($P104,Données!$J:$R,2,0)+VLOOKUP($P104,Données!$J:$R,3,0)+VLOOKUP($P104,Données!$J:$R,4,0),"N/A")</f>
        <v>0</v>
      </c>
      <c r="V104" s="38">
        <f>IFERROR(L104+VLOOKUP($P104,Données!$J:$R,2,0)+VLOOKUP($P104,Données!$J:$R,3,0)+VLOOKUP($P104,Données!$J:$R,4,0)+VLOOKUP($P104,Données!$J:$R,5,0),"N/A")</f>
        <v>0</v>
      </c>
      <c r="W104" s="38">
        <f>IFERROR(L104+VLOOKUP($P104,Données!$J:$R,2,0)+VLOOKUP($P104,Données!$J:$R,3,0)+VLOOKUP($P104,Données!$J:$R,4,0)+VLOOKUP($P104,Données!$J:$R,5,0)+VLOOKUP($P104,Données!$J:$R,6,0),"N/A")</f>
        <v>0</v>
      </c>
      <c r="X104" s="38">
        <f>IFERROR(L104+VLOOKUP($P104,Données!$J:$R,2,0)+VLOOKUP($P104,Données!$J:$R,3,0)+VLOOKUP($P104,Données!$J:$R,4,0)+VLOOKUP($P104,Données!$J:$R,5,0)+VLOOKUP($P104,Données!$J:$R,6,0)+VLOOKUP($P104,Données!$J:$R,7,0),"N/A")</f>
        <v>0</v>
      </c>
      <c r="Y104" s="38">
        <f>IFERROR(L104+VLOOKUP($P104,Données!$J:$R,2,0)+VLOOKUP($P104,Données!$J:$R,3,0)+VLOOKUP($P104,Données!$J:$R,4,0)+VLOOKUP($P104,Données!$J:$R,5,0)+VLOOKUP($P104,Données!$J:$R,6,0)+VLOOKUP($P104,Données!$J:$R,7,0)+VLOOKUP($P104,Données!$J:$R,8,0),"N/A")</f>
        <v>0</v>
      </c>
      <c r="Z104" s="38">
        <f>IFERROR(L104+VLOOKUP($P104,Données!$J:$R,2,0)+VLOOKUP($P104,Données!$J:$R,3,0)+VLOOKUP($P104,Données!$J:$R,4,0)+VLOOKUP($P104,Données!$J:$R,5,0)+VLOOKUP($P104,Données!$J:$R,6,0)+VLOOKUP($P104,Données!$J:$R,7,0)+VLOOKUP($P104,Données!$J:$R,8,0)+VLOOKUP($P104,Données!$J:$R,9,0),"N/A")</f>
        <v>0</v>
      </c>
    </row>
    <row r="105" spans="1:26" x14ac:dyDescent="0.3">
      <c r="A105" s="45">
        <f t="shared" si="10"/>
        <v>0</v>
      </c>
      <c r="B105" s="45">
        <f t="shared" si="11"/>
        <v>0</v>
      </c>
      <c r="C105" s="45"/>
      <c r="D105" s="46"/>
      <c r="E105" s="65"/>
      <c r="F105" s="65"/>
      <c r="G105" s="45"/>
      <c r="H105" s="47"/>
      <c r="I105" s="47"/>
      <c r="J105" s="47"/>
      <c r="K105" s="66"/>
      <c r="L105" s="53"/>
      <c r="M105" s="53"/>
      <c r="N105" s="47"/>
      <c r="O105" s="67">
        <f t="shared" si="12"/>
        <v>0</v>
      </c>
      <c r="P105" s="54" t="s">
        <v>9</v>
      </c>
      <c r="Q105" s="67">
        <f t="shared" si="13"/>
        <v>0</v>
      </c>
      <c r="R105" s="68">
        <f t="shared" si="14"/>
        <v>0</v>
      </c>
      <c r="S105" s="38">
        <f>IFERROR(L105+VLOOKUP($P105,Données!$J:$R,2,0),"N/A")</f>
        <v>0</v>
      </c>
      <c r="T105" s="38">
        <f>IFERROR(L105+VLOOKUP($P105,Données!$J:$R,2,0)+VLOOKUP($P105,Données!$J:$R,3,0),"N/A")</f>
        <v>0</v>
      </c>
      <c r="U105" s="38">
        <f>IFERROR(L105+VLOOKUP($P105,Données!$J:$R,2,0)+VLOOKUP($P105,Données!$J:$R,3,0)+VLOOKUP($P105,Données!$J:$R,4,0),"N/A")</f>
        <v>0</v>
      </c>
      <c r="V105" s="38">
        <f>IFERROR(L105+VLOOKUP($P105,Données!$J:$R,2,0)+VLOOKUP($P105,Données!$J:$R,3,0)+VLOOKUP($P105,Données!$J:$R,4,0)+VLOOKUP($P105,Données!$J:$R,5,0),"N/A")</f>
        <v>0</v>
      </c>
      <c r="W105" s="38">
        <f>IFERROR(L105+VLOOKUP($P105,Données!$J:$R,2,0)+VLOOKUP($P105,Données!$J:$R,3,0)+VLOOKUP($P105,Données!$J:$R,4,0)+VLOOKUP($P105,Données!$J:$R,5,0)+VLOOKUP($P105,Données!$J:$R,6,0),"N/A")</f>
        <v>0</v>
      </c>
      <c r="X105" s="38">
        <f>IFERROR(L105+VLOOKUP($P105,Données!$J:$R,2,0)+VLOOKUP($P105,Données!$J:$R,3,0)+VLOOKUP($P105,Données!$J:$R,4,0)+VLOOKUP($P105,Données!$J:$R,5,0)+VLOOKUP($P105,Données!$J:$R,6,0)+VLOOKUP($P105,Données!$J:$R,7,0),"N/A")</f>
        <v>0</v>
      </c>
      <c r="Y105" s="38">
        <f>IFERROR(L105+VLOOKUP($P105,Données!$J:$R,2,0)+VLOOKUP($P105,Données!$J:$R,3,0)+VLOOKUP($P105,Données!$J:$R,4,0)+VLOOKUP($P105,Données!$J:$R,5,0)+VLOOKUP($P105,Données!$J:$R,6,0)+VLOOKUP($P105,Données!$J:$R,7,0)+VLOOKUP($P105,Données!$J:$R,8,0),"N/A")</f>
        <v>0</v>
      </c>
      <c r="Z105" s="38">
        <f>IFERROR(L105+VLOOKUP($P105,Données!$J:$R,2,0)+VLOOKUP($P105,Données!$J:$R,3,0)+VLOOKUP($P105,Données!$J:$R,4,0)+VLOOKUP($P105,Données!$J:$R,5,0)+VLOOKUP($P105,Données!$J:$R,6,0)+VLOOKUP($P105,Données!$J:$R,7,0)+VLOOKUP($P105,Données!$J:$R,8,0)+VLOOKUP($P105,Données!$J:$R,9,0),"N/A")</f>
        <v>0</v>
      </c>
    </row>
    <row r="106" spans="1:26" x14ac:dyDescent="0.3">
      <c r="A106" s="45">
        <f t="shared" si="10"/>
        <v>0</v>
      </c>
      <c r="B106" s="45">
        <f t="shared" si="11"/>
        <v>0</v>
      </c>
      <c r="C106" s="45"/>
      <c r="D106" s="46"/>
      <c r="E106" s="65"/>
      <c r="F106" s="65"/>
      <c r="G106" s="45"/>
      <c r="H106" s="47"/>
      <c r="I106" s="47"/>
      <c r="J106" s="47"/>
      <c r="K106" s="66"/>
      <c r="L106" s="53"/>
      <c r="M106" s="53"/>
      <c r="N106" s="47"/>
      <c r="O106" s="67">
        <f t="shared" ref="O106:O109" si="15">IF(EDATE(M106,N106)&gt;$O$3,"ERREUR",EDATE(M106,N106))</f>
        <v>0</v>
      </c>
      <c r="P106" s="54" t="s">
        <v>9</v>
      </c>
      <c r="Q106" s="67">
        <f t="shared" si="13"/>
        <v>0</v>
      </c>
      <c r="R106" s="68">
        <f t="shared" si="14"/>
        <v>0</v>
      </c>
      <c r="S106" s="38">
        <f>IFERROR(L106+VLOOKUP($P106,Données!$J:$R,2,0),"N/A")</f>
        <v>0</v>
      </c>
      <c r="T106" s="38">
        <f>IFERROR(L106+VLOOKUP($P106,Données!$J:$R,2,0)+VLOOKUP($P106,Données!$J:$R,3,0),"N/A")</f>
        <v>0</v>
      </c>
      <c r="U106" s="38">
        <f>IFERROR(L106+VLOOKUP($P106,Données!$J:$R,2,0)+VLOOKUP($P106,Données!$J:$R,3,0)+VLOOKUP($P106,Données!$J:$R,4,0),"N/A")</f>
        <v>0</v>
      </c>
      <c r="V106" s="38">
        <f>IFERROR(L106+VLOOKUP($P106,Données!$J:$R,2,0)+VLOOKUP($P106,Données!$J:$R,3,0)+VLOOKUP($P106,Données!$J:$R,4,0)+VLOOKUP($P106,Données!$J:$R,5,0),"N/A")</f>
        <v>0</v>
      </c>
      <c r="W106" s="38">
        <f>IFERROR(L106+VLOOKUP($P106,Données!$J:$R,2,0)+VLOOKUP($P106,Données!$J:$R,3,0)+VLOOKUP($P106,Données!$J:$R,4,0)+VLOOKUP($P106,Données!$J:$R,5,0)+VLOOKUP($P106,Données!$J:$R,6,0),"N/A")</f>
        <v>0</v>
      </c>
      <c r="X106" s="38">
        <f>IFERROR(L106+VLOOKUP($P106,Données!$J:$R,2,0)+VLOOKUP($P106,Données!$J:$R,3,0)+VLOOKUP($P106,Données!$J:$R,4,0)+VLOOKUP($P106,Données!$J:$R,5,0)+VLOOKUP($P106,Données!$J:$R,6,0)+VLOOKUP($P106,Données!$J:$R,7,0),"N/A")</f>
        <v>0</v>
      </c>
      <c r="Y106" s="38">
        <f>IFERROR(L106+VLOOKUP($P106,Données!$J:$R,2,0)+VLOOKUP($P106,Données!$J:$R,3,0)+VLOOKUP($P106,Données!$J:$R,4,0)+VLOOKUP($P106,Données!$J:$R,5,0)+VLOOKUP($P106,Données!$J:$R,6,0)+VLOOKUP($P106,Données!$J:$R,7,0)+VLOOKUP($P106,Données!$J:$R,8,0),"N/A")</f>
        <v>0</v>
      </c>
      <c r="Z106" s="38">
        <f>IFERROR(L106+VLOOKUP($P106,Données!$J:$R,2,0)+VLOOKUP($P106,Données!$J:$R,3,0)+VLOOKUP($P106,Données!$J:$R,4,0)+VLOOKUP($P106,Données!$J:$R,5,0)+VLOOKUP($P106,Données!$J:$R,6,0)+VLOOKUP($P106,Données!$J:$R,7,0)+VLOOKUP($P106,Données!$J:$R,8,0)+VLOOKUP($P106,Données!$J:$R,9,0),"N/A")</f>
        <v>0</v>
      </c>
    </row>
    <row r="107" spans="1:26" x14ac:dyDescent="0.3">
      <c r="A107" s="45">
        <f t="shared" si="10"/>
        <v>0</v>
      </c>
      <c r="B107" s="45">
        <f t="shared" si="11"/>
        <v>0</v>
      </c>
      <c r="C107" s="45"/>
      <c r="D107" s="46"/>
      <c r="E107" s="65"/>
      <c r="F107" s="65"/>
      <c r="G107" s="45"/>
      <c r="H107" s="47"/>
      <c r="I107" s="47"/>
      <c r="J107" s="47"/>
      <c r="K107" s="66"/>
      <c r="L107" s="53"/>
      <c r="M107" s="53"/>
      <c r="N107" s="47"/>
      <c r="O107" s="67">
        <f t="shared" si="15"/>
        <v>0</v>
      </c>
      <c r="P107" s="54" t="s">
        <v>9</v>
      </c>
      <c r="Q107" s="67">
        <f t="shared" si="13"/>
        <v>0</v>
      </c>
      <c r="R107" s="68">
        <f t="shared" si="14"/>
        <v>0</v>
      </c>
      <c r="S107" s="38">
        <f>IFERROR(L107+VLOOKUP($P107,Données!$J:$R,2,0),"N/A")</f>
        <v>0</v>
      </c>
      <c r="T107" s="38">
        <f>IFERROR(L107+VLOOKUP($P107,Données!$J:$R,2,0)+VLOOKUP($P107,Données!$J:$R,3,0),"N/A")</f>
        <v>0</v>
      </c>
      <c r="U107" s="38">
        <f>IFERROR(L107+VLOOKUP($P107,Données!$J:$R,2,0)+VLOOKUP($P107,Données!$J:$R,3,0)+VLOOKUP($P107,Données!$J:$R,4,0),"N/A")</f>
        <v>0</v>
      </c>
      <c r="V107" s="38">
        <f>IFERROR(L107+VLOOKUP($P107,Données!$J:$R,2,0)+VLOOKUP($P107,Données!$J:$R,3,0)+VLOOKUP($P107,Données!$J:$R,4,0)+VLOOKUP($P107,Données!$J:$R,5,0),"N/A")</f>
        <v>0</v>
      </c>
      <c r="W107" s="38">
        <f>IFERROR(L107+VLOOKUP($P107,Données!$J:$R,2,0)+VLOOKUP($P107,Données!$J:$R,3,0)+VLOOKUP($P107,Données!$J:$R,4,0)+VLOOKUP($P107,Données!$J:$R,5,0)+VLOOKUP($P107,Données!$J:$R,6,0),"N/A")</f>
        <v>0</v>
      </c>
      <c r="X107" s="38">
        <f>IFERROR(L107+VLOOKUP($P107,Données!$J:$R,2,0)+VLOOKUP($P107,Données!$J:$R,3,0)+VLOOKUP($P107,Données!$J:$R,4,0)+VLOOKUP($P107,Données!$J:$R,5,0)+VLOOKUP($P107,Données!$J:$R,6,0)+VLOOKUP($P107,Données!$J:$R,7,0),"N/A")</f>
        <v>0</v>
      </c>
      <c r="Y107" s="38">
        <f>IFERROR(L107+VLOOKUP($P107,Données!$J:$R,2,0)+VLOOKUP($P107,Données!$J:$R,3,0)+VLOOKUP($P107,Données!$J:$R,4,0)+VLOOKUP($P107,Données!$J:$R,5,0)+VLOOKUP($P107,Données!$J:$R,6,0)+VLOOKUP($P107,Données!$J:$R,7,0)+VLOOKUP($P107,Données!$J:$R,8,0),"N/A")</f>
        <v>0</v>
      </c>
      <c r="Z107" s="38">
        <f>IFERROR(L107+VLOOKUP($P107,Données!$J:$R,2,0)+VLOOKUP($P107,Données!$J:$R,3,0)+VLOOKUP($P107,Données!$J:$R,4,0)+VLOOKUP($P107,Données!$J:$R,5,0)+VLOOKUP($P107,Données!$J:$R,6,0)+VLOOKUP($P107,Données!$J:$R,7,0)+VLOOKUP($P107,Données!$J:$R,8,0)+VLOOKUP($P107,Données!$J:$R,9,0),"N/A")</f>
        <v>0</v>
      </c>
    </row>
    <row r="108" spans="1:26" x14ac:dyDescent="0.3">
      <c r="A108" s="45">
        <f t="shared" si="10"/>
        <v>0</v>
      </c>
      <c r="B108" s="45">
        <f t="shared" si="11"/>
        <v>0</v>
      </c>
      <c r="C108" s="45"/>
      <c r="D108" s="46"/>
      <c r="E108" s="65"/>
      <c r="F108" s="65"/>
      <c r="G108" s="45"/>
      <c r="H108" s="47"/>
      <c r="I108" s="47"/>
      <c r="J108" s="47"/>
      <c r="K108" s="66"/>
      <c r="L108" s="53"/>
      <c r="M108" s="53"/>
      <c r="N108" s="47"/>
      <c r="O108" s="67">
        <f t="shared" si="15"/>
        <v>0</v>
      </c>
      <c r="P108" s="54" t="s">
        <v>9</v>
      </c>
      <c r="Q108" s="67">
        <f t="shared" si="13"/>
        <v>0</v>
      </c>
      <c r="R108" s="68">
        <f t="shared" si="14"/>
        <v>0</v>
      </c>
      <c r="S108" s="38">
        <f>IFERROR(L108+VLOOKUP($P108,Données!$J:$R,2,0),"N/A")</f>
        <v>0</v>
      </c>
      <c r="T108" s="38">
        <f>IFERROR(L108+VLOOKUP($P108,Données!$J:$R,2,0)+VLOOKUP($P108,Données!$J:$R,3,0),"N/A")</f>
        <v>0</v>
      </c>
      <c r="U108" s="38">
        <f>IFERROR(L108+VLOOKUP($P108,Données!$J:$R,2,0)+VLOOKUP($P108,Données!$J:$R,3,0)+VLOOKUP($P108,Données!$J:$R,4,0),"N/A")</f>
        <v>0</v>
      </c>
      <c r="V108" s="38">
        <f>IFERROR(L108+VLOOKUP($P108,Données!$J:$R,2,0)+VLOOKUP($P108,Données!$J:$R,3,0)+VLOOKUP($P108,Données!$J:$R,4,0)+VLOOKUP($P108,Données!$J:$R,5,0),"N/A")</f>
        <v>0</v>
      </c>
      <c r="W108" s="38">
        <f>IFERROR(L108+VLOOKUP($P108,Données!$J:$R,2,0)+VLOOKUP($P108,Données!$J:$R,3,0)+VLOOKUP($P108,Données!$J:$R,4,0)+VLOOKUP($P108,Données!$J:$R,5,0)+VLOOKUP($P108,Données!$J:$R,6,0),"N/A")</f>
        <v>0</v>
      </c>
      <c r="X108" s="38">
        <f>IFERROR(L108+VLOOKUP($P108,Données!$J:$R,2,0)+VLOOKUP($P108,Données!$J:$R,3,0)+VLOOKUP($P108,Données!$J:$R,4,0)+VLOOKUP($P108,Données!$J:$R,5,0)+VLOOKUP($P108,Données!$J:$R,6,0)+VLOOKUP($P108,Données!$J:$R,7,0),"N/A")</f>
        <v>0</v>
      </c>
      <c r="Y108" s="38">
        <f>IFERROR(L108+VLOOKUP($P108,Données!$J:$R,2,0)+VLOOKUP($P108,Données!$J:$R,3,0)+VLOOKUP($P108,Données!$J:$R,4,0)+VLOOKUP($P108,Données!$J:$R,5,0)+VLOOKUP($P108,Données!$J:$R,6,0)+VLOOKUP($P108,Données!$J:$R,7,0)+VLOOKUP($P108,Données!$J:$R,8,0),"N/A")</f>
        <v>0</v>
      </c>
      <c r="Z108" s="38">
        <f>IFERROR(L108+VLOOKUP($P108,Données!$J:$R,2,0)+VLOOKUP($P108,Données!$J:$R,3,0)+VLOOKUP($P108,Données!$J:$R,4,0)+VLOOKUP($P108,Données!$J:$R,5,0)+VLOOKUP($P108,Données!$J:$R,6,0)+VLOOKUP($P108,Données!$J:$R,7,0)+VLOOKUP($P108,Données!$J:$R,8,0)+VLOOKUP($P108,Données!$J:$R,9,0),"N/A")</f>
        <v>0</v>
      </c>
    </row>
    <row r="109" spans="1:26" x14ac:dyDescent="0.3">
      <c r="A109" s="45">
        <f t="shared" si="10"/>
        <v>0</v>
      </c>
      <c r="B109" s="45">
        <f t="shared" si="11"/>
        <v>0</v>
      </c>
      <c r="C109" s="45"/>
      <c r="D109" s="46"/>
      <c r="E109" s="65"/>
      <c r="F109" s="65"/>
      <c r="G109" s="45"/>
      <c r="H109" s="47"/>
      <c r="I109" s="47"/>
      <c r="J109" s="47"/>
      <c r="K109" s="66"/>
      <c r="L109" s="53"/>
      <c r="M109" s="53"/>
      <c r="N109" s="47"/>
      <c r="O109" s="67">
        <f t="shared" si="15"/>
        <v>0</v>
      </c>
      <c r="P109" s="54" t="s">
        <v>9</v>
      </c>
      <c r="Q109" s="67">
        <f t="shared" si="13"/>
        <v>0</v>
      </c>
      <c r="R109" s="68">
        <f t="shared" si="14"/>
        <v>0</v>
      </c>
      <c r="S109" s="38">
        <f>IFERROR(L109+VLOOKUP($P109,Données!$J:$R,2,0),"N/A")</f>
        <v>0</v>
      </c>
      <c r="T109" s="38">
        <f>IFERROR(L109+VLOOKUP($P109,Données!$J:$R,2,0)+VLOOKUP($P109,Données!$J:$R,3,0),"N/A")</f>
        <v>0</v>
      </c>
      <c r="U109" s="38">
        <f>IFERROR(L109+VLOOKUP($P109,Données!$J:$R,2,0)+VLOOKUP($P109,Données!$J:$R,3,0)+VLOOKUP($P109,Données!$J:$R,4,0),"N/A")</f>
        <v>0</v>
      </c>
      <c r="V109" s="38">
        <f>IFERROR(L109+VLOOKUP($P109,Données!$J:$R,2,0)+VLOOKUP($P109,Données!$J:$R,3,0)+VLOOKUP($P109,Données!$J:$R,4,0)+VLOOKUP($P109,Données!$J:$R,5,0),"N/A")</f>
        <v>0</v>
      </c>
      <c r="W109" s="38">
        <f>IFERROR(L109+VLOOKUP($P109,Données!$J:$R,2,0)+VLOOKUP($P109,Données!$J:$R,3,0)+VLOOKUP($P109,Données!$J:$R,4,0)+VLOOKUP($P109,Données!$J:$R,5,0)+VLOOKUP($P109,Données!$J:$R,6,0),"N/A")</f>
        <v>0</v>
      </c>
      <c r="X109" s="38">
        <f>IFERROR(L109+VLOOKUP($P109,Données!$J:$R,2,0)+VLOOKUP($P109,Données!$J:$R,3,0)+VLOOKUP($P109,Données!$J:$R,4,0)+VLOOKUP($P109,Données!$J:$R,5,0)+VLOOKUP($P109,Données!$J:$R,6,0)+VLOOKUP($P109,Données!$J:$R,7,0),"N/A")</f>
        <v>0</v>
      </c>
      <c r="Y109" s="38">
        <f>IFERROR(L109+VLOOKUP($P109,Données!$J:$R,2,0)+VLOOKUP($P109,Données!$J:$R,3,0)+VLOOKUP($P109,Données!$J:$R,4,0)+VLOOKUP($P109,Données!$J:$R,5,0)+VLOOKUP($P109,Données!$J:$R,6,0)+VLOOKUP($P109,Données!$J:$R,7,0)+VLOOKUP($P109,Données!$J:$R,8,0),"N/A")</f>
        <v>0</v>
      </c>
      <c r="Z109" s="38">
        <f>IFERROR(L109+VLOOKUP($P109,Données!$J:$R,2,0)+VLOOKUP($P109,Données!$J:$R,3,0)+VLOOKUP($P109,Données!$J:$R,4,0)+VLOOKUP($P109,Données!$J:$R,5,0)+VLOOKUP($P109,Données!$J:$R,6,0)+VLOOKUP($P109,Données!$J:$R,7,0)+VLOOKUP($P109,Données!$J:$R,8,0)+VLOOKUP($P109,Données!$J:$R,9,0),"N/A")</f>
        <v>0</v>
      </c>
    </row>
  </sheetData>
  <autoFilter ref="A9:Z9"/>
  <dataConsolidate/>
  <mergeCells count="4">
    <mergeCell ref="C2:G2"/>
    <mergeCell ref="P8:R8"/>
    <mergeCell ref="S8:Z8"/>
    <mergeCell ref="H2:M2"/>
  </mergeCells>
  <conditionalFormatting sqref="R10:R109">
    <cfRule type="cellIs" dxfId="1" priority="46" operator="greaterThan">
      <formula>0</formula>
    </cfRule>
  </conditionalFormatting>
  <conditionalFormatting sqref="T10:Z109">
    <cfRule type="cellIs" dxfId="0" priority="1" operator="equal">
      <formula>S10</formula>
    </cfRule>
  </conditionalFormatting>
  <dataValidations count="2">
    <dataValidation type="date" operator="lessThan" allowBlank="1" showInputMessage="1" showErrorMessage="1" sqref="O10:O109">
      <formula1>$O$3</formula1>
    </dataValidation>
    <dataValidation type="list" allowBlank="1" showInputMessage="1" showErrorMessage="1" sqref="J10:J109">
      <formula1>INDIRECT($I10)</formula1>
    </dataValidation>
  </dataValidations>
  <printOptions horizontalCentered="1"/>
  <pageMargins left="3.937007874015748E-2" right="3.937007874015748E-2" top="0.55118110236220474" bottom="0.15748031496062992" header="0.31496062992125984" footer="0.11811023622047245"/>
  <pageSetup paperSize="8" scale="71" fitToHeight="0" orientation="landscape" r:id="rId1"/>
  <rowBreaks count="1" manualBreakCount="1">
    <brk id="25" min="6" max="25" man="1"/>
  </rowBreaks>
  <colBreaks count="1" manualBreakCount="1">
    <brk id="26" max="1048575" man="1"/>
  </colBreaks>
  <drawing r:id="rId2"/>
  <legacyDrawing r:id="rId3"/>
  <extLst>
    <ext xmlns:x14="http://schemas.microsoft.com/office/spreadsheetml/2009/9/main" uri="{CCE6A557-97BC-4b89-ADB6-D9C93CAAB3DF}">
      <x14:dataValidations xmlns:xm="http://schemas.microsoft.com/office/excel/2006/main" count="7">
        <x14:dataValidation type="list" showInputMessage="1" showErrorMessage="1">
          <x14:formula1>
            <xm:f>Données!$I$2:$I$3</xm:f>
          </x14:formula1>
          <xm:sqref>E10:E109</xm:sqref>
        </x14:dataValidation>
        <x14:dataValidation type="list" allowBlank="1" showInputMessage="1" showErrorMessage="1">
          <x14:formula1>
            <xm:f>Données!$A$2:$A$276</xm:f>
          </x14:formula1>
          <xm:sqref>D10:D109</xm:sqref>
        </x14:dataValidation>
        <x14:dataValidation type="list" allowBlank="1" showInputMessage="1" showErrorMessage="1">
          <x14:formula1>
            <xm:f>Données!$B$2:$B$9</xm:f>
          </x14:formula1>
          <xm:sqref>I3 A10:A109</xm:sqref>
        </x14:dataValidation>
        <x14:dataValidation type="list" allowBlank="1" showInputMessage="1" showErrorMessage="1">
          <x14:formula1>
            <xm:f>Données!$D$2:$D$19</xm:f>
          </x14:formula1>
          <xm:sqref>H10:H109</xm:sqref>
        </x14:dataValidation>
        <x14:dataValidation type="list" allowBlank="1" showInputMessage="1" showErrorMessage="1">
          <x14:formula1>
            <xm:f>Données!$F$2:$F$10</xm:f>
          </x14:formula1>
          <xm:sqref>I10:I109</xm:sqref>
        </x14:dataValidation>
        <x14:dataValidation type="list" allowBlank="1" showInputMessage="1" showErrorMessage="1">
          <x14:formula1>
            <xm:f>Données!$C$2:$C$5</xm:f>
          </x14:formula1>
          <xm:sqref>F10:F109</xm:sqref>
        </x14:dataValidation>
        <x14:dataValidation type="list" allowBlank="1" showInputMessage="1" showErrorMessage="1">
          <x14:formula1>
            <xm:f>Données!$J$2:$J$23</xm:f>
          </x14:formula1>
          <xm:sqref>P10:P109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0" tint="-0.14999847407452621"/>
  </sheetPr>
  <dimension ref="A1:J105"/>
  <sheetViews>
    <sheetView topLeftCell="B1" zoomScale="70" zoomScaleNormal="70" workbookViewId="0">
      <selection activeCell="B5" sqref="B5"/>
    </sheetView>
  </sheetViews>
  <sheetFormatPr baseColWidth="10" defaultColWidth="11.44140625" defaultRowHeight="13.2" x14ac:dyDescent="0.25"/>
  <cols>
    <col min="1" max="1" width="61.109375" customWidth="1"/>
    <col min="2" max="2" width="86.33203125" customWidth="1"/>
    <col min="3" max="3" width="32.88671875" bestFit="1" customWidth="1"/>
    <col min="4" max="4" width="27.77734375" customWidth="1"/>
    <col min="5" max="5" width="17" customWidth="1"/>
    <col min="6" max="6" width="25" customWidth="1"/>
    <col min="7" max="7" width="23.109375" customWidth="1"/>
    <col min="8" max="8" width="18.33203125" bestFit="1" customWidth="1"/>
    <col min="9" max="9" width="15.88671875" customWidth="1"/>
    <col min="10" max="10" width="14.109375" customWidth="1"/>
  </cols>
  <sheetData>
    <row r="1" spans="1:10" x14ac:dyDescent="0.25">
      <c r="A1" s="24"/>
      <c r="B1" s="24"/>
      <c r="C1" s="24"/>
      <c r="D1" s="24"/>
      <c r="E1" s="24"/>
      <c r="F1" s="24"/>
      <c r="G1" s="24"/>
      <c r="H1" s="24"/>
      <c r="I1" s="24"/>
      <c r="J1" s="24"/>
    </row>
    <row r="2" spans="1:10" ht="36.6" x14ac:dyDescent="0.25">
      <c r="A2" s="25" t="s">
        <v>32</v>
      </c>
      <c r="B2" s="121" t="str">
        <f>IF(OR('PPC à compléter'!$H$2&lt;&gt;0,'PPC à compléter'!$H$2&lt;&gt;""),'PPC à compléter'!$H$2,"")</f>
        <v>nom du projet à renseigner</v>
      </c>
      <c r="C2" s="122"/>
      <c r="D2" s="122"/>
      <c r="E2" s="122"/>
      <c r="F2" s="122"/>
      <c r="G2" s="122"/>
      <c r="H2" s="122"/>
      <c r="I2" s="122"/>
      <c r="J2" s="24"/>
    </row>
    <row r="3" spans="1:10" ht="13.8" thickBot="1" x14ac:dyDescent="0.3">
      <c r="A3" s="24"/>
      <c r="B3" s="24"/>
      <c r="C3" s="24"/>
      <c r="D3" s="24"/>
      <c r="E3" s="24"/>
      <c r="F3" s="24"/>
      <c r="G3" s="24"/>
      <c r="H3" s="24"/>
      <c r="I3" s="24"/>
      <c r="J3" s="24"/>
    </row>
    <row r="4" spans="1:10" s="1" customFormat="1" ht="23.4" x14ac:dyDescent="0.3">
      <c r="A4" s="26"/>
      <c r="B4" s="29"/>
      <c r="C4" s="29"/>
      <c r="D4" s="29"/>
      <c r="E4" s="29"/>
      <c r="F4" s="29"/>
      <c r="G4" s="29"/>
      <c r="H4" s="29"/>
      <c r="I4" s="29"/>
      <c r="J4" s="7"/>
    </row>
    <row r="5" spans="1:10" s="18" customFormat="1" ht="78" x14ac:dyDescent="0.3">
      <c r="A5" s="27" t="s">
        <v>315</v>
      </c>
      <c r="B5" s="30" t="s">
        <v>21</v>
      </c>
      <c r="C5" s="30" t="s">
        <v>330</v>
      </c>
      <c r="D5" s="30" t="s">
        <v>331</v>
      </c>
      <c r="E5" s="30" t="s">
        <v>31</v>
      </c>
      <c r="F5" s="30" t="s">
        <v>27</v>
      </c>
      <c r="G5" s="30" t="s">
        <v>13</v>
      </c>
      <c r="H5" s="30" t="s">
        <v>37</v>
      </c>
      <c r="I5" s="30" t="s">
        <v>11</v>
      </c>
      <c r="J5" s="17"/>
    </row>
    <row r="6" spans="1:10" s="20" customFormat="1" ht="15.6" x14ac:dyDescent="0.3">
      <c r="A6" s="28" t="str">
        <f>IF(AND($B$2&lt;&gt;"",'PPC à compléter'!$G10&lt;&gt;"",'PPC à compléter'!$K10&gt;40000,'PPC à compléter'!$E10&lt;&gt;"Oui",'PPC à compléter'!$H10&lt;&gt;"Bon de commande (rattaché AC)",'PPC à compléter'!$H10&lt;&gt;"Subvention subséquente"),$B$2,"")</f>
        <v/>
      </c>
      <c r="B6" s="23" t="str">
        <f>IF($A6&lt;&gt;"",'PPC à compléter'!$G10,"")</f>
        <v/>
      </c>
      <c r="C6" s="23" t="str">
        <f>IF($A6&lt;&gt;"",'PPC à compléter'!$H10,"")</f>
        <v/>
      </c>
      <c r="D6" s="23" t="str">
        <f>IF($A6&lt;&gt;"",'PPC à compléter'!$I10,"")</f>
        <v/>
      </c>
      <c r="E6" s="23" t="str">
        <f>IF($A6&lt;&gt;"",'PPC à compléter'!$D10,"")</f>
        <v/>
      </c>
      <c r="F6" s="31" t="str">
        <f>IF($A6&lt;&gt;"",'PPC à compléter'!$K10,"")</f>
        <v/>
      </c>
      <c r="G6" s="23" t="str">
        <f>IF($A6&lt;&gt;"",'PPC à compléter'!$N10,"")</f>
        <v/>
      </c>
      <c r="H6" s="73" t="str">
        <f>IF($A6&lt;&gt;"",'PPC à compléter'!$L10,"")</f>
        <v/>
      </c>
      <c r="I6" s="73" t="str">
        <f>IF($A6&lt;&gt;"",'PPC à compléter'!$Q10,"")</f>
        <v/>
      </c>
      <c r="J6" s="19"/>
    </row>
    <row r="7" spans="1:10" s="20" customFormat="1" ht="15.6" x14ac:dyDescent="0.3">
      <c r="A7" s="28" t="str">
        <f>IF(AND($B$2&lt;&gt;"",'PPC à compléter'!$G11&lt;&gt;"",'PPC à compléter'!$K11&gt;40000,'PPC à compléter'!$E11&lt;&gt;"Oui",'PPC à compléter'!$H11&lt;&gt;"Bon de commande (rattaché AC)",'PPC à compléter'!$H11&lt;&gt;"Subvention subséquente"),$B$2,"")</f>
        <v/>
      </c>
      <c r="B7" s="23" t="str">
        <f>IF($A7&lt;&gt;"",'PPC à compléter'!$G11,"")</f>
        <v/>
      </c>
      <c r="C7" s="23" t="str">
        <f>IF($A7&lt;&gt;"",'PPC à compléter'!$H11,"")</f>
        <v/>
      </c>
      <c r="D7" s="23" t="str">
        <f>IF($A7&lt;&gt;"",'PPC à compléter'!$I11,"")</f>
        <v/>
      </c>
      <c r="E7" s="23" t="str">
        <f>IF($A7&lt;&gt;"",'PPC à compléter'!$D11,"")</f>
        <v/>
      </c>
      <c r="F7" s="31" t="str">
        <f>IF($A7&lt;&gt;"",'PPC à compléter'!$K11,"")</f>
        <v/>
      </c>
      <c r="G7" s="23" t="str">
        <f>IF($A7&lt;&gt;"",'PPC à compléter'!$N11,"")</f>
        <v/>
      </c>
      <c r="H7" s="73" t="str">
        <f>IF($A7&lt;&gt;"",'PPC à compléter'!$L11,"")</f>
        <v/>
      </c>
      <c r="I7" s="73" t="str">
        <f>IF($A7&lt;&gt;"",'PPC à compléter'!$Q11,"")</f>
        <v/>
      </c>
      <c r="J7" s="19"/>
    </row>
    <row r="8" spans="1:10" s="20" customFormat="1" ht="15.6" x14ac:dyDescent="0.3">
      <c r="A8" s="28" t="str">
        <f>IF(AND($B$2&lt;&gt;"",'PPC à compléter'!$G12&lt;&gt;"",'PPC à compléter'!$K12&gt;40000,'PPC à compléter'!$E12&lt;&gt;"Oui",'PPC à compléter'!$H12&lt;&gt;"Bon de commande (rattaché AC)",'PPC à compléter'!$H12&lt;&gt;"Subvention subséquente"),$B$2,"")</f>
        <v/>
      </c>
      <c r="B8" s="23" t="str">
        <f>IF($A8&lt;&gt;"",'PPC à compléter'!$G12,"")</f>
        <v/>
      </c>
      <c r="C8" s="23" t="str">
        <f>IF($A8&lt;&gt;"",'PPC à compléter'!$H12,"")</f>
        <v/>
      </c>
      <c r="D8" s="23" t="str">
        <f>IF($A8&lt;&gt;"",'PPC à compléter'!$I12,"")</f>
        <v/>
      </c>
      <c r="E8" s="23" t="str">
        <f>IF($A8&lt;&gt;"",'PPC à compléter'!$D12,"")</f>
        <v/>
      </c>
      <c r="F8" s="31" t="str">
        <f>IF($A8&lt;&gt;"",'PPC à compléter'!$K12,"")</f>
        <v/>
      </c>
      <c r="G8" s="23" t="str">
        <f>IF($A8&lt;&gt;"",'PPC à compléter'!$N12,"")</f>
        <v/>
      </c>
      <c r="H8" s="73" t="str">
        <f>IF($A8&lt;&gt;"",'PPC à compléter'!$L12,"")</f>
        <v/>
      </c>
      <c r="I8" s="73" t="str">
        <f>IF($A8&lt;&gt;"",'PPC à compléter'!$Q12,"")</f>
        <v/>
      </c>
      <c r="J8" s="19"/>
    </row>
    <row r="9" spans="1:10" s="20" customFormat="1" ht="15.6" x14ac:dyDescent="0.3">
      <c r="A9" s="28" t="str">
        <f>IF(AND($B$2&lt;&gt;"",'PPC à compléter'!$G13&lt;&gt;"",'PPC à compléter'!$K13&gt;40000,'PPC à compléter'!$E13&lt;&gt;"Oui",'PPC à compléter'!$H13&lt;&gt;"Bon de commande (rattaché AC)",'PPC à compléter'!$H13&lt;&gt;"Subvention subséquente"),$B$2,"")</f>
        <v/>
      </c>
      <c r="B9" s="23" t="str">
        <f>IF($A9&lt;&gt;"",'PPC à compléter'!$G13,"")</f>
        <v/>
      </c>
      <c r="C9" s="23" t="str">
        <f>IF($A9&lt;&gt;"",'PPC à compléter'!$H13,"")</f>
        <v/>
      </c>
      <c r="D9" s="23" t="str">
        <f>IF($A9&lt;&gt;"",'PPC à compléter'!$I13,"")</f>
        <v/>
      </c>
      <c r="E9" s="23" t="str">
        <f>IF($A9&lt;&gt;"",'PPC à compléter'!$D13,"")</f>
        <v/>
      </c>
      <c r="F9" s="31" t="str">
        <f>IF($A9&lt;&gt;"",'PPC à compléter'!$K13,"")</f>
        <v/>
      </c>
      <c r="G9" s="23" t="str">
        <f>IF($A9&lt;&gt;"",'PPC à compléter'!$N13,"")</f>
        <v/>
      </c>
      <c r="H9" s="73" t="str">
        <f>IF($A9&lt;&gt;"",'PPC à compléter'!$L13,"")</f>
        <v/>
      </c>
      <c r="I9" s="73" t="str">
        <f>IF($A9&lt;&gt;"",'PPC à compléter'!$Q13,"")</f>
        <v/>
      </c>
      <c r="J9" s="19"/>
    </row>
    <row r="10" spans="1:10" s="20" customFormat="1" ht="15.6" x14ac:dyDescent="0.3">
      <c r="A10" s="28" t="str">
        <f>IF(AND($B$2&lt;&gt;"",'PPC à compléter'!$G14&lt;&gt;"",'PPC à compléter'!$K14&gt;40000,'PPC à compléter'!$E14&lt;&gt;"Oui",'PPC à compléter'!$H14&lt;&gt;"Bon de commande (rattaché AC)",'PPC à compléter'!$H14&lt;&gt;"Subvention subséquente"),$B$2,"")</f>
        <v/>
      </c>
      <c r="B10" s="23" t="str">
        <f>IF($A10&lt;&gt;"",'PPC à compléter'!$G14,"")</f>
        <v/>
      </c>
      <c r="C10" s="23" t="str">
        <f>IF($A10&lt;&gt;"",'PPC à compléter'!$H14,"")</f>
        <v/>
      </c>
      <c r="D10" s="23" t="str">
        <f>IF($A10&lt;&gt;"",'PPC à compléter'!$I14,"")</f>
        <v/>
      </c>
      <c r="E10" s="23" t="str">
        <f>IF($A10&lt;&gt;"",'PPC à compléter'!$D14,"")</f>
        <v/>
      </c>
      <c r="F10" s="31" t="str">
        <f>IF($A10&lt;&gt;"",'PPC à compléter'!$K14,"")</f>
        <v/>
      </c>
      <c r="G10" s="23" t="str">
        <f>IF($A10&lt;&gt;"",'PPC à compléter'!$N14,"")</f>
        <v/>
      </c>
      <c r="H10" s="73" t="str">
        <f>IF($A10&lt;&gt;"",'PPC à compléter'!$L14,"")</f>
        <v/>
      </c>
      <c r="I10" s="73" t="str">
        <f>IF($A10&lt;&gt;"",'PPC à compléter'!$Q14,"")</f>
        <v/>
      </c>
      <c r="J10" s="19"/>
    </row>
    <row r="11" spans="1:10" s="20" customFormat="1" ht="15.6" x14ac:dyDescent="0.3">
      <c r="A11" s="28" t="str">
        <f>IF(AND($B$2&lt;&gt;"",'PPC à compléter'!$G15&lt;&gt;"",'PPC à compléter'!$K15&gt;40000,'PPC à compléter'!$E15&lt;&gt;"Oui",'PPC à compléter'!$H15&lt;&gt;"Bon de commande (rattaché AC)",'PPC à compléter'!$H15&lt;&gt;"Subvention subséquente"),$B$2,"")</f>
        <v/>
      </c>
      <c r="B11" s="23" t="str">
        <f>IF($A11&lt;&gt;"",'PPC à compléter'!$G15,"")</f>
        <v/>
      </c>
      <c r="C11" s="23" t="str">
        <f>IF($A11&lt;&gt;"",'PPC à compléter'!$H15,"")</f>
        <v/>
      </c>
      <c r="D11" s="23" t="str">
        <f>IF($A11&lt;&gt;"",'PPC à compléter'!$I15,"")</f>
        <v/>
      </c>
      <c r="E11" s="23" t="str">
        <f>IF($A11&lt;&gt;"",'PPC à compléter'!$D15,"")</f>
        <v/>
      </c>
      <c r="F11" s="31" t="str">
        <f>IF($A11&lt;&gt;"",'PPC à compléter'!$K15,"")</f>
        <v/>
      </c>
      <c r="G11" s="23" t="str">
        <f>IF($A11&lt;&gt;"",'PPC à compléter'!$N15,"")</f>
        <v/>
      </c>
      <c r="H11" s="73" t="str">
        <f>IF($A11&lt;&gt;"",'PPC à compléter'!$L15,"")</f>
        <v/>
      </c>
      <c r="I11" s="73" t="str">
        <f>IF($A11&lt;&gt;"",'PPC à compléter'!$Q15,"")</f>
        <v/>
      </c>
      <c r="J11" s="19"/>
    </row>
    <row r="12" spans="1:10" s="20" customFormat="1" ht="15.6" x14ac:dyDescent="0.3">
      <c r="A12" s="28" t="str">
        <f>IF(AND($B$2&lt;&gt;"",'PPC à compléter'!$G16&lt;&gt;"",'PPC à compléter'!$K16&gt;40000,'PPC à compléter'!$E16&lt;&gt;"Oui",'PPC à compléter'!$H16&lt;&gt;"Bon de commande (rattaché AC)",'PPC à compléter'!$H16&lt;&gt;"Subvention subséquente"),$B$2,"")</f>
        <v/>
      </c>
      <c r="B12" s="23" t="str">
        <f>IF($A12&lt;&gt;"",'PPC à compléter'!$G16,"")</f>
        <v/>
      </c>
      <c r="C12" s="23" t="str">
        <f>IF($A12&lt;&gt;"",'PPC à compléter'!$H16,"")</f>
        <v/>
      </c>
      <c r="D12" s="23" t="str">
        <f>IF($A12&lt;&gt;"",'PPC à compléter'!$I16,"")</f>
        <v/>
      </c>
      <c r="E12" s="23" t="str">
        <f>IF($A12&lt;&gt;"",'PPC à compléter'!$D16,"")</f>
        <v/>
      </c>
      <c r="F12" s="31" t="str">
        <f>IF($A12&lt;&gt;"",'PPC à compléter'!$K16,"")</f>
        <v/>
      </c>
      <c r="G12" s="23" t="str">
        <f>IF($A12&lt;&gt;"",'PPC à compléter'!$N16,"")</f>
        <v/>
      </c>
      <c r="H12" s="73" t="str">
        <f>IF($A12&lt;&gt;"",'PPC à compléter'!$L16,"")</f>
        <v/>
      </c>
      <c r="I12" s="73" t="str">
        <f>IF($A12&lt;&gt;"",'PPC à compléter'!$Q16,"")</f>
        <v/>
      </c>
      <c r="J12" s="19"/>
    </row>
    <row r="13" spans="1:10" s="20" customFormat="1" ht="15.6" x14ac:dyDescent="0.3">
      <c r="A13" s="28" t="str">
        <f>IF(AND($B$2&lt;&gt;"",'PPC à compléter'!$G17&lt;&gt;"",'PPC à compléter'!$K17&gt;40000),$B$2,"")</f>
        <v/>
      </c>
      <c r="B13" s="23" t="str">
        <f>IF($A13&lt;&gt;"",'PPC à compléter'!$G17,"")</f>
        <v/>
      </c>
      <c r="C13" s="23" t="str">
        <f>IF($A13&lt;&gt;"",'PPC à compléter'!$H17,"")</f>
        <v/>
      </c>
      <c r="D13" s="23" t="str">
        <f>IF($A13&lt;&gt;"",'PPC à compléter'!$I17,"")</f>
        <v/>
      </c>
      <c r="E13" s="23" t="str">
        <f>IF($A13&lt;&gt;"",'PPC à compléter'!$D17,"")</f>
        <v/>
      </c>
      <c r="F13" s="31" t="str">
        <f>IF($A13&lt;&gt;"",'PPC à compléter'!$K17,"")</f>
        <v/>
      </c>
      <c r="G13" s="23" t="str">
        <f>IF($A13&lt;&gt;"",'PPC à compléter'!$N17,"")</f>
        <v/>
      </c>
      <c r="H13" s="73" t="str">
        <f>IF($A13&lt;&gt;"",'PPC à compléter'!$L17,"")</f>
        <v/>
      </c>
      <c r="I13" s="73" t="str">
        <f>IF($A13&lt;&gt;"",'PPC à compléter'!$Q17,"")</f>
        <v/>
      </c>
      <c r="J13" s="19"/>
    </row>
    <row r="14" spans="1:10" s="20" customFormat="1" ht="15.6" x14ac:dyDescent="0.3">
      <c r="A14" s="28" t="str">
        <f>IF(AND($B$2&lt;&gt;"",'PPC à compléter'!$G18&lt;&gt;"",'PPC à compléter'!$K18&gt;40000),$B$2,"")</f>
        <v/>
      </c>
      <c r="B14" s="23" t="str">
        <f>IF($A14&lt;&gt;"",'PPC à compléter'!$G18,"")</f>
        <v/>
      </c>
      <c r="C14" s="23" t="str">
        <f>IF($A14&lt;&gt;"",'PPC à compléter'!$H18,"")</f>
        <v/>
      </c>
      <c r="D14" s="23" t="str">
        <f>IF($A14&lt;&gt;"",'PPC à compléter'!$I18,"")</f>
        <v/>
      </c>
      <c r="E14" s="23" t="str">
        <f>IF($A14&lt;&gt;"",'PPC à compléter'!$D18,"")</f>
        <v/>
      </c>
      <c r="F14" s="31" t="str">
        <f>IF($A14&lt;&gt;"",'PPC à compléter'!$K18,"")</f>
        <v/>
      </c>
      <c r="G14" s="23" t="str">
        <f>IF($A14&lt;&gt;"",'PPC à compléter'!$N18,"")</f>
        <v/>
      </c>
      <c r="H14" s="73" t="str">
        <f>IF($A14&lt;&gt;"",'PPC à compléter'!$L18,"")</f>
        <v/>
      </c>
      <c r="I14" s="73" t="str">
        <f>IF($A14&lt;&gt;"",'PPC à compléter'!$Q18,"")</f>
        <v/>
      </c>
      <c r="J14" s="19"/>
    </row>
    <row r="15" spans="1:10" s="20" customFormat="1" ht="15.6" x14ac:dyDescent="0.3">
      <c r="A15" s="28" t="str">
        <f>IF(AND($B$2&lt;&gt;"",'PPC à compléter'!$G19&lt;&gt;"",'PPC à compléter'!$K19&gt;40000),$B$2,"")</f>
        <v/>
      </c>
      <c r="B15" s="23" t="str">
        <f>IF($A15&lt;&gt;"",'PPC à compléter'!$G19,"")</f>
        <v/>
      </c>
      <c r="C15" s="23" t="str">
        <f>IF($A15&lt;&gt;"",'PPC à compléter'!$H19,"")</f>
        <v/>
      </c>
      <c r="D15" s="23" t="str">
        <f>IF($A15&lt;&gt;"",'PPC à compléter'!$I19,"")</f>
        <v/>
      </c>
      <c r="E15" s="23" t="str">
        <f>IF($A15&lt;&gt;"",'PPC à compléter'!$D19,"")</f>
        <v/>
      </c>
      <c r="F15" s="31" t="str">
        <f>IF($A15&lt;&gt;"",'PPC à compléter'!$K19,"")</f>
        <v/>
      </c>
      <c r="G15" s="23" t="str">
        <f>IF($A15&lt;&gt;"",'PPC à compléter'!$N19,"")</f>
        <v/>
      </c>
      <c r="H15" s="73" t="str">
        <f>IF($A15&lt;&gt;"",'PPC à compléter'!$L19,"")</f>
        <v/>
      </c>
      <c r="I15" s="73" t="str">
        <f>IF($A15&lt;&gt;"",'PPC à compléter'!$Q19,"")</f>
        <v/>
      </c>
      <c r="J15" s="19"/>
    </row>
    <row r="16" spans="1:10" s="20" customFormat="1" ht="15.6" x14ac:dyDescent="0.3">
      <c r="A16" s="28" t="str">
        <f>IF(AND($B$2&lt;&gt;"",'PPC à compléter'!$G20&lt;&gt;"",'PPC à compléter'!$K20&gt;40000),$B$2,"")</f>
        <v/>
      </c>
      <c r="B16" s="23" t="str">
        <f>IF($A16&lt;&gt;"",'PPC à compléter'!$G20,"")</f>
        <v/>
      </c>
      <c r="C16" s="23" t="str">
        <f>IF($A16&lt;&gt;"",'PPC à compléter'!$H20,"")</f>
        <v/>
      </c>
      <c r="D16" s="23" t="str">
        <f>IF($A16&lt;&gt;"",'PPC à compléter'!$I20,"")</f>
        <v/>
      </c>
      <c r="E16" s="23" t="str">
        <f>IF($A16&lt;&gt;"",'PPC à compléter'!$D20,"")</f>
        <v/>
      </c>
      <c r="F16" s="31" t="str">
        <f>IF($A16&lt;&gt;"",'PPC à compléter'!$K20,"")</f>
        <v/>
      </c>
      <c r="G16" s="23" t="str">
        <f>IF($A16&lt;&gt;"",'PPC à compléter'!$N20,"")</f>
        <v/>
      </c>
      <c r="H16" s="73" t="str">
        <f>IF($A16&lt;&gt;"",'PPC à compléter'!$L20,"")</f>
        <v/>
      </c>
      <c r="I16" s="73" t="str">
        <f>IF($A16&lt;&gt;"",'PPC à compléter'!$Q20,"")</f>
        <v/>
      </c>
      <c r="J16" s="19"/>
    </row>
    <row r="17" spans="1:10" s="20" customFormat="1" ht="15.6" x14ac:dyDescent="0.3">
      <c r="A17" s="28" t="str">
        <f>IF(AND($B$2&lt;&gt;"",'PPC à compléter'!$G21&lt;&gt;"",'PPC à compléter'!$K21&gt;40000),$B$2,"")</f>
        <v/>
      </c>
      <c r="B17" s="23" t="str">
        <f>IF($A17&lt;&gt;"",'PPC à compléter'!$G21,"")</f>
        <v/>
      </c>
      <c r="C17" s="23" t="str">
        <f>IF($A17&lt;&gt;"",'PPC à compléter'!$H21,"")</f>
        <v/>
      </c>
      <c r="D17" s="23" t="str">
        <f>IF($A17&lt;&gt;"",'PPC à compléter'!$I21,"")</f>
        <v/>
      </c>
      <c r="E17" s="23" t="str">
        <f>IF($A17&lt;&gt;"",'PPC à compléter'!$D21,"")</f>
        <v/>
      </c>
      <c r="F17" s="31" t="str">
        <f>IF($A17&lt;&gt;"",'PPC à compléter'!$K21,"")</f>
        <v/>
      </c>
      <c r="G17" s="23" t="str">
        <f>IF($A17&lt;&gt;"",'PPC à compléter'!$N21,"")</f>
        <v/>
      </c>
      <c r="H17" s="73" t="str">
        <f>IF($A17&lt;&gt;"",'PPC à compléter'!$L21,"")</f>
        <v/>
      </c>
      <c r="I17" s="73" t="str">
        <f>IF($A17&lt;&gt;"",'PPC à compléter'!$Q21,"")</f>
        <v/>
      </c>
      <c r="J17" s="19"/>
    </row>
    <row r="18" spans="1:10" s="20" customFormat="1" ht="15.6" x14ac:dyDescent="0.3">
      <c r="A18" s="28" t="str">
        <f>IF(AND($B$2&lt;&gt;"",'PPC à compléter'!$G22&lt;&gt;"",'PPC à compléter'!$K22&gt;40000),$B$2,"")</f>
        <v/>
      </c>
      <c r="B18" s="23" t="str">
        <f>IF($A18&lt;&gt;"",'PPC à compléter'!$G22,"")</f>
        <v/>
      </c>
      <c r="C18" s="23" t="str">
        <f>IF($A18&lt;&gt;"",'PPC à compléter'!$H22,"")</f>
        <v/>
      </c>
      <c r="D18" s="23" t="str">
        <f>IF($A18&lt;&gt;"",'PPC à compléter'!$I22,"")</f>
        <v/>
      </c>
      <c r="E18" s="23" t="str">
        <f>IF($A18&lt;&gt;"",'PPC à compléter'!$D22,"")</f>
        <v/>
      </c>
      <c r="F18" s="31" t="str">
        <f>IF($A18&lt;&gt;"",'PPC à compléter'!$K22,"")</f>
        <v/>
      </c>
      <c r="G18" s="23" t="str">
        <f>IF($A18&lt;&gt;"",'PPC à compléter'!$N22,"")</f>
        <v/>
      </c>
      <c r="H18" s="73" t="str">
        <f>IF($A18&lt;&gt;"",'PPC à compléter'!$L22,"")</f>
        <v/>
      </c>
      <c r="I18" s="73" t="str">
        <f>IF($A18&lt;&gt;"",'PPC à compléter'!$Q22,"")</f>
        <v/>
      </c>
      <c r="J18" s="19"/>
    </row>
    <row r="19" spans="1:10" s="20" customFormat="1" ht="15.6" x14ac:dyDescent="0.3">
      <c r="A19" s="28" t="str">
        <f>IF(AND($B$2&lt;&gt;"",'PPC à compléter'!$G23&lt;&gt;"",'PPC à compléter'!$K23&gt;40000),$B$2,"")</f>
        <v/>
      </c>
      <c r="B19" s="23" t="str">
        <f>IF($A19&lt;&gt;"",'PPC à compléter'!$G23,"")</f>
        <v/>
      </c>
      <c r="C19" s="23" t="str">
        <f>IF($A19&lt;&gt;"",'PPC à compléter'!$H23,"")</f>
        <v/>
      </c>
      <c r="D19" s="23" t="str">
        <f>IF($A19&lt;&gt;"",'PPC à compléter'!$I23,"")</f>
        <v/>
      </c>
      <c r="E19" s="23" t="str">
        <f>IF($A19&lt;&gt;"",'PPC à compléter'!$D23,"")</f>
        <v/>
      </c>
      <c r="F19" s="31" t="str">
        <f>IF($A19&lt;&gt;"",'PPC à compléter'!$K23,"")</f>
        <v/>
      </c>
      <c r="G19" s="23" t="str">
        <f>IF($A19&lt;&gt;"",'PPC à compléter'!$N23,"")</f>
        <v/>
      </c>
      <c r="H19" s="73" t="str">
        <f>IF($A19&lt;&gt;"",'PPC à compléter'!$L23,"")</f>
        <v/>
      </c>
      <c r="I19" s="73" t="str">
        <f>IF($A19&lt;&gt;"",'PPC à compléter'!$Q23,"")</f>
        <v/>
      </c>
      <c r="J19" s="19"/>
    </row>
    <row r="20" spans="1:10" s="20" customFormat="1" ht="15.6" x14ac:dyDescent="0.3">
      <c r="A20" s="28" t="str">
        <f>IF(AND($B$2&lt;&gt;"",'PPC à compléter'!$G24&lt;&gt;"",'PPC à compléter'!$K24&gt;40000),$B$2,"")</f>
        <v/>
      </c>
      <c r="B20" s="23" t="str">
        <f>IF($A20&lt;&gt;"",'PPC à compléter'!$G24,"")</f>
        <v/>
      </c>
      <c r="C20" s="23" t="str">
        <f>IF($A20&lt;&gt;"",'PPC à compléter'!$H24,"")</f>
        <v/>
      </c>
      <c r="D20" s="23" t="str">
        <f>IF($A20&lt;&gt;"",'PPC à compléter'!$I24,"")</f>
        <v/>
      </c>
      <c r="E20" s="23" t="str">
        <f>IF($A20&lt;&gt;"",'PPC à compléter'!$D24,"")</f>
        <v/>
      </c>
      <c r="F20" s="31" t="str">
        <f>IF($A20&lt;&gt;"",'PPC à compléter'!$K24,"")</f>
        <v/>
      </c>
      <c r="G20" s="23" t="str">
        <f>IF($A20&lt;&gt;"",'PPC à compléter'!$N24,"")</f>
        <v/>
      </c>
      <c r="H20" s="73" t="str">
        <f>IF($A20&lt;&gt;"",'PPC à compléter'!$L24,"")</f>
        <v/>
      </c>
      <c r="I20" s="73" t="str">
        <f>IF($A20&lt;&gt;"",'PPC à compléter'!$Q24,"")</f>
        <v/>
      </c>
      <c r="J20" s="19"/>
    </row>
    <row r="21" spans="1:10" s="20" customFormat="1" ht="15.6" x14ac:dyDescent="0.3">
      <c r="A21" s="28" t="str">
        <f>IF(AND($B$2&lt;&gt;"",'PPC à compléter'!$G25&lt;&gt;"",'PPC à compléter'!$K25&gt;40000),$B$2,"")</f>
        <v/>
      </c>
      <c r="B21" s="23" t="str">
        <f>IF($A21&lt;&gt;"",'PPC à compléter'!$G25,"")</f>
        <v/>
      </c>
      <c r="C21" s="23" t="str">
        <f>IF($A21&lt;&gt;"",'PPC à compléter'!$H25,"")</f>
        <v/>
      </c>
      <c r="D21" s="23" t="str">
        <f>IF($A21&lt;&gt;"",'PPC à compléter'!$I25,"")</f>
        <v/>
      </c>
      <c r="E21" s="23" t="str">
        <f>IF($A21&lt;&gt;"",'PPC à compléter'!$D25,"")</f>
        <v/>
      </c>
      <c r="F21" s="31" t="str">
        <f>IF($A21&lt;&gt;"",'PPC à compléter'!$K25,"")</f>
        <v/>
      </c>
      <c r="G21" s="23" t="str">
        <f>IF($A21&lt;&gt;"",'PPC à compléter'!$N25,"")</f>
        <v/>
      </c>
      <c r="H21" s="73" t="str">
        <f>IF($A21&lt;&gt;"",'PPC à compléter'!$L25,"")</f>
        <v/>
      </c>
      <c r="I21" s="73" t="str">
        <f>IF($A21&lt;&gt;"",'PPC à compléter'!$Q25,"")</f>
        <v/>
      </c>
      <c r="J21" s="19"/>
    </row>
    <row r="22" spans="1:10" s="20" customFormat="1" ht="15.6" x14ac:dyDescent="0.3">
      <c r="A22" s="28" t="str">
        <f>IF(AND($B$2&lt;&gt;"",'PPC à compléter'!$G26&lt;&gt;"",'PPC à compléter'!$K26&gt;40000),$B$2,"")</f>
        <v/>
      </c>
      <c r="B22" s="23" t="str">
        <f>IF($A22&lt;&gt;"",'PPC à compléter'!$G26,"")</f>
        <v/>
      </c>
      <c r="C22" s="23" t="str">
        <f>IF($A22&lt;&gt;"",'PPC à compléter'!$H26,"")</f>
        <v/>
      </c>
      <c r="D22" s="23" t="str">
        <f>IF($A22&lt;&gt;"",'PPC à compléter'!$I26,"")</f>
        <v/>
      </c>
      <c r="E22" s="23" t="str">
        <f>IF($A22&lt;&gt;"",'PPC à compléter'!$D26,"")</f>
        <v/>
      </c>
      <c r="F22" s="31" t="str">
        <f>IF($A22&lt;&gt;"",'PPC à compléter'!$K26,"")</f>
        <v/>
      </c>
      <c r="G22" s="23" t="str">
        <f>IF($A22&lt;&gt;"",'PPC à compléter'!$N26,"")</f>
        <v/>
      </c>
      <c r="H22" s="73" t="str">
        <f>IF($A22&lt;&gt;"",'PPC à compléter'!$L26,"")</f>
        <v/>
      </c>
      <c r="I22" s="73" t="str">
        <f>IF($A22&lt;&gt;"",'PPC à compléter'!$Q26,"")</f>
        <v/>
      </c>
      <c r="J22" s="19"/>
    </row>
    <row r="23" spans="1:10" s="20" customFormat="1" ht="15.6" x14ac:dyDescent="0.3">
      <c r="A23" s="28" t="str">
        <f>IF(AND($B$2&lt;&gt;"",'PPC à compléter'!$G27&lt;&gt;"",'PPC à compléter'!$K27&gt;40000),$B$2,"")</f>
        <v/>
      </c>
      <c r="B23" s="23" t="str">
        <f>IF($A23&lt;&gt;"",'PPC à compléter'!$G27,"")</f>
        <v/>
      </c>
      <c r="C23" s="23" t="str">
        <f>IF($A23&lt;&gt;"",'PPC à compléter'!$H27,"")</f>
        <v/>
      </c>
      <c r="D23" s="23" t="str">
        <f>IF($A23&lt;&gt;"",'PPC à compléter'!$I27,"")</f>
        <v/>
      </c>
      <c r="E23" s="23" t="str">
        <f>IF($A23&lt;&gt;"",'PPC à compléter'!$D27,"")</f>
        <v/>
      </c>
      <c r="F23" s="31" t="str">
        <f>IF($A23&lt;&gt;"",'PPC à compléter'!$K27,"")</f>
        <v/>
      </c>
      <c r="G23" s="23" t="str">
        <f>IF($A23&lt;&gt;"",'PPC à compléter'!$N27,"")</f>
        <v/>
      </c>
      <c r="H23" s="73" t="str">
        <f>IF($A23&lt;&gt;"",'PPC à compléter'!$L27,"")</f>
        <v/>
      </c>
      <c r="I23" s="73" t="str">
        <f>IF($A23&lt;&gt;"",'PPC à compléter'!$Q27,"")</f>
        <v/>
      </c>
      <c r="J23" s="19"/>
    </row>
    <row r="24" spans="1:10" s="20" customFormat="1" ht="15.6" x14ac:dyDescent="0.3">
      <c r="A24" s="28" t="str">
        <f>IF(AND($B$2&lt;&gt;"",'PPC à compléter'!$G28&lt;&gt;"",'PPC à compléter'!$K28&gt;40000),$B$2,"")</f>
        <v/>
      </c>
      <c r="B24" s="23" t="str">
        <f>IF($A24&lt;&gt;"",'PPC à compléter'!$G28,"")</f>
        <v/>
      </c>
      <c r="C24" s="23" t="str">
        <f>IF($A24&lt;&gt;"",'PPC à compléter'!$H28,"")</f>
        <v/>
      </c>
      <c r="D24" s="23" t="str">
        <f>IF($A24&lt;&gt;"",'PPC à compléter'!$I28,"")</f>
        <v/>
      </c>
      <c r="E24" s="23" t="str">
        <f>IF($A24&lt;&gt;"",'PPC à compléter'!$D28,"")</f>
        <v/>
      </c>
      <c r="F24" s="31" t="str">
        <f>IF($A24&lt;&gt;"",'PPC à compléter'!$K28,"")</f>
        <v/>
      </c>
      <c r="G24" s="23" t="str">
        <f>IF($A24&lt;&gt;"",'PPC à compléter'!$N28,"")</f>
        <v/>
      </c>
      <c r="H24" s="73" t="str">
        <f>IF($A24&lt;&gt;"",'PPC à compléter'!$L28,"")</f>
        <v/>
      </c>
      <c r="I24" s="73" t="str">
        <f>IF($A24&lt;&gt;"",'PPC à compléter'!$Q28,"")</f>
        <v/>
      </c>
      <c r="J24" s="19"/>
    </row>
    <row r="25" spans="1:10" s="20" customFormat="1" ht="15.6" x14ac:dyDescent="0.3">
      <c r="A25" s="28" t="str">
        <f>IF(AND($B$2&lt;&gt;"",'PPC à compléter'!$G29&lt;&gt;"",'PPC à compléter'!$K29&gt;40000),$B$2,"")</f>
        <v/>
      </c>
      <c r="B25" s="23" t="str">
        <f>IF($A25&lt;&gt;"",'PPC à compléter'!$G29,"")</f>
        <v/>
      </c>
      <c r="C25" s="23" t="str">
        <f>IF($A25&lt;&gt;"",'PPC à compléter'!$H29,"")</f>
        <v/>
      </c>
      <c r="D25" s="23" t="str">
        <f>IF($A25&lt;&gt;"",'PPC à compléter'!$I29,"")</f>
        <v/>
      </c>
      <c r="E25" s="23" t="str">
        <f>IF($A25&lt;&gt;"",'PPC à compléter'!$D29,"")</f>
        <v/>
      </c>
      <c r="F25" s="31" t="str">
        <f>IF($A25&lt;&gt;"",'PPC à compléter'!$K29,"")</f>
        <v/>
      </c>
      <c r="G25" s="23" t="str">
        <f>IF($A25&lt;&gt;"",'PPC à compléter'!$N29,"")</f>
        <v/>
      </c>
      <c r="H25" s="73" t="str">
        <f>IF($A25&lt;&gt;"",'PPC à compléter'!$L29,"")</f>
        <v/>
      </c>
      <c r="I25" s="73" t="str">
        <f>IF($A25&lt;&gt;"",'PPC à compléter'!$Q29,"")</f>
        <v/>
      </c>
      <c r="J25" s="19"/>
    </row>
    <row r="26" spans="1:10" s="20" customFormat="1" ht="15.6" x14ac:dyDescent="0.3">
      <c r="A26" s="28" t="str">
        <f>IF(AND($B$2&lt;&gt;"",'PPC à compléter'!$G30&lt;&gt;"",'PPC à compléter'!$K30&gt;40000),$B$2,"")</f>
        <v/>
      </c>
      <c r="B26" s="23" t="str">
        <f>IF($A26&lt;&gt;"",'PPC à compléter'!$G30,"")</f>
        <v/>
      </c>
      <c r="C26" s="23" t="str">
        <f>IF($A26&lt;&gt;"",'PPC à compléter'!$H30,"")</f>
        <v/>
      </c>
      <c r="D26" s="23" t="str">
        <f>IF($A26&lt;&gt;"",'PPC à compléter'!$I30,"")</f>
        <v/>
      </c>
      <c r="E26" s="23" t="str">
        <f>IF($A26&lt;&gt;"",'PPC à compléter'!$D30,"")</f>
        <v/>
      </c>
      <c r="F26" s="31" t="str">
        <f>IF($A26&lt;&gt;"",'PPC à compléter'!$K30,"")</f>
        <v/>
      </c>
      <c r="G26" s="23" t="str">
        <f>IF($A26&lt;&gt;"",'PPC à compléter'!$N30,"")</f>
        <v/>
      </c>
      <c r="H26" s="73" t="str">
        <f>IF($A26&lt;&gt;"",'PPC à compléter'!$L30,"")</f>
        <v/>
      </c>
      <c r="I26" s="73" t="str">
        <f>IF($A26&lt;&gt;"",'PPC à compléter'!$Q30,"")</f>
        <v/>
      </c>
      <c r="J26" s="19"/>
    </row>
    <row r="27" spans="1:10" s="20" customFormat="1" ht="15.6" x14ac:dyDescent="0.3">
      <c r="A27" s="28" t="str">
        <f>IF(AND($B$2&lt;&gt;"",'PPC à compléter'!$G31&lt;&gt;"",'PPC à compléter'!$K31&gt;40000),$B$2,"")</f>
        <v/>
      </c>
      <c r="B27" s="23" t="str">
        <f>IF($A27&lt;&gt;"",'PPC à compléter'!$G31,"")</f>
        <v/>
      </c>
      <c r="C27" s="23" t="str">
        <f>IF($A27&lt;&gt;"",'PPC à compléter'!$H31,"")</f>
        <v/>
      </c>
      <c r="D27" s="23" t="str">
        <f>IF($A27&lt;&gt;"",'PPC à compléter'!$I31,"")</f>
        <v/>
      </c>
      <c r="E27" s="23" t="str">
        <f>IF($A27&lt;&gt;"",'PPC à compléter'!$D31,"")</f>
        <v/>
      </c>
      <c r="F27" s="31" t="str">
        <f>IF($A27&lt;&gt;"",'PPC à compléter'!$K31,"")</f>
        <v/>
      </c>
      <c r="G27" s="23" t="str">
        <f>IF($A27&lt;&gt;"",'PPC à compléter'!$N31,"")</f>
        <v/>
      </c>
      <c r="H27" s="73" t="str">
        <f>IF($A27&lt;&gt;"",'PPC à compléter'!$L31,"")</f>
        <v/>
      </c>
      <c r="I27" s="73" t="str">
        <f>IF($A27&lt;&gt;"",'PPC à compléter'!$Q31,"")</f>
        <v/>
      </c>
      <c r="J27" s="19"/>
    </row>
    <row r="28" spans="1:10" s="20" customFormat="1" ht="15.6" x14ac:dyDescent="0.3">
      <c r="A28" s="28" t="str">
        <f>IF(AND($B$2&lt;&gt;"",'PPC à compléter'!$G32&lt;&gt;"",'PPC à compléter'!$K32&gt;40000),$B$2,"")</f>
        <v/>
      </c>
      <c r="B28" s="23" t="str">
        <f>IF($A28&lt;&gt;"",'PPC à compléter'!$G32,"")</f>
        <v/>
      </c>
      <c r="C28" s="23" t="str">
        <f>IF($A28&lt;&gt;"",'PPC à compléter'!$H32,"")</f>
        <v/>
      </c>
      <c r="D28" s="23" t="str">
        <f>IF($A28&lt;&gt;"",'PPC à compléter'!$I32,"")</f>
        <v/>
      </c>
      <c r="E28" s="23" t="str">
        <f>IF($A28&lt;&gt;"",'PPC à compléter'!$D32,"")</f>
        <v/>
      </c>
      <c r="F28" s="31" t="str">
        <f>IF($A28&lt;&gt;"",'PPC à compléter'!$K32,"")</f>
        <v/>
      </c>
      <c r="G28" s="23" t="str">
        <f>IF($A28&lt;&gt;"",'PPC à compléter'!$N32,"")</f>
        <v/>
      </c>
      <c r="H28" s="73" t="str">
        <f>IF($A28&lt;&gt;"",'PPC à compléter'!$L32,"")</f>
        <v/>
      </c>
      <c r="I28" s="73" t="str">
        <f>IF($A28&lt;&gt;"",'PPC à compléter'!$Q32,"")</f>
        <v/>
      </c>
      <c r="J28" s="19"/>
    </row>
    <row r="29" spans="1:10" s="20" customFormat="1" ht="15.6" x14ac:dyDescent="0.3">
      <c r="A29" s="28" t="str">
        <f>IF(AND($B$2&lt;&gt;"",'PPC à compléter'!$G33&lt;&gt;"",'PPC à compléter'!$K33&gt;40000),$B$2,"")</f>
        <v/>
      </c>
      <c r="B29" s="23" t="str">
        <f>IF($A29&lt;&gt;"",'PPC à compléter'!$G33,"")</f>
        <v/>
      </c>
      <c r="C29" s="23" t="str">
        <f>IF($A29&lt;&gt;"",'PPC à compléter'!$H33,"")</f>
        <v/>
      </c>
      <c r="D29" s="23" t="str">
        <f>IF($A29&lt;&gt;"",'PPC à compléter'!$I33,"")</f>
        <v/>
      </c>
      <c r="E29" s="23" t="str">
        <f>IF($A29&lt;&gt;"",'PPC à compléter'!$D33,"")</f>
        <v/>
      </c>
      <c r="F29" s="31" t="str">
        <f>IF($A29&lt;&gt;"",'PPC à compléter'!$K33,"")</f>
        <v/>
      </c>
      <c r="G29" s="23" t="str">
        <f>IF($A29&lt;&gt;"",'PPC à compléter'!$N33,"")</f>
        <v/>
      </c>
      <c r="H29" s="73" t="str">
        <f>IF($A29&lt;&gt;"",'PPC à compléter'!$L33,"")</f>
        <v/>
      </c>
      <c r="I29" s="73" t="str">
        <f>IF($A29&lt;&gt;"",'PPC à compléter'!$Q33,"")</f>
        <v/>
      </c>
      <c r="J29" s="19"/>
    </row>
    <row r="30" spans="1:10" s="20" customFormat="1" ht="15.6" x14ac:dyDescent="0.3">
      <c r="A30" s="28" t="str">
        <f>IF(AND($B$2&lt;&gt;"",'PPC à compléter'!$G34&lt;&gt;"",'PPC à compléter'!$K34&gt;40000),$B$2,"")</f>
        <v/>
      </c>
      <c r="B30" s="23" t="str">
        <f>IF($A30&lt;&gt;"",'PPC à compléter'!$G34,"")</f>
        <v/>
      </c>
      <c r="C30" s="23" t="str">
        <f>IF($A30&lt;&gt;"",'PPC à compléter'!$H34,"")</f>
        <v/>
      </c>
      <c r="D30" s="23" t="str">
        <f>IF($A30&lt;&gt;"",'PPC à compléter'!$I34,"")</f>
        <v/>
      </c>
      <c r="E30" s="23" t="str">
        <f>IF($A30&lt;&gt;"",'PPC à compléter'!$D34,"")</f>
        <v/>
      </c>
      <c r="F30" s="31" t="str">
        <f>IF($A30&lt;&gt;"",'PPC à compléter'!$K34,"")</f>
        <v/>
      </c>
      <c r="G30" s="23" t="str">
        <f>IF($A30&lt;&gt;"",'PPC à compléter'!$N34,"")</f>
        <v/>
      </c>
      <c r="H30" s="73" t="str">
        <f>IF($A30&lt;&gt;"",'PPC à compléter'!$L34,"")</f>
        <v/>
      </c>
      <c r="I30" s="73" t="str">
        <f>IF($A30&lt;&gt;"",'PPC à compléter'!$Q34,"")</f>
        <v/>
      </c>
      <c r="J30" s="19"/>
    </row>
    <row r="31" spans="1:10" s="20" customFormat="1" ht="15.6" x14ac:dyDescent="0.3">
      <c r="A31" s="28" t="str">
        <f>IF(AND($B$2&lt;&gt;"",'PPC à compléter'!$G35&lt;&gt;"",'PPC à compléter'!$K35&gt;40000),$B$2,"")</f>
        <v/>
      </c>
      <c r="B31" s="23" t="str">
        <f>IF($A31&lt;&gt;"",'PPC à compléter'!$G35,"")</f>
        <v/>
      </c>
      <c r="C31" s="23" t="str">
        <f>IF($A31&lt;&gt;"",'PPC à compléter'!$H35,"")</f>
        <v/>
      </c>
      <c r="D31" s="23" t="str">
        <f>IF($A31&lt;&gt;"",'PPC à compléter'!$I35,"")</f>
        <v/>
      </c>
      <c r="E31" s="23" t="str">
        <f>IF($A31&lt;&gt;"",'PPC à compléter'!$D35,"")</f>
        <v/>
      </c>
      <c r="F31" s="31" t="str">
        <f>IF($A31&lt;&gt;"",'PPC à compléter'!$K35,"")</f>
        <v/>
      </c>
      <c r="G31" s="23" t="str">
        <f>IF($A31&lt;&gt;"",'PPC à compléter'!$N35,"")</f>
        <v/>
      </c>
      <c r="H31" s="73" t="str">
        <f>IF($A31&lt;&gt;"",'PPC à compléter'!$L35,"")</f>
        <v/>
      </c>
      <c r="I31" s="73" t="str">
        <f>IF($A31&lt;&gt;"",'PPC à compléter'!$Q35,"")</f>
        <v/>
      </c>
      <c r="J31" s="19"/>
    </row>
    <row r="32" spans="1:10" s="20" customFormat="1" ht="15.6" x14ac:dyDescent="0.3">
      <c r="A32" s="28" t="str">
        <f>IF(AND($B$2&lt;&gt;"",'PPC à compléter'!$G36&lt;&gt;"",'PPC à compléter'!$K36&gt;40000),$B$2,"")</f>
        <v/>
      </c>
      <c r="B32" s="23" t="str">
        <f>IF($A32&lt;&gt;"",'PPC à compléter'!$G36,"")</f>
        <v/>
      </c>
      <c r="C32" s="23" t="str">
        <f>IF($A32&lt;&gt;"",'PPC à compléter'!$H36,"")</f>
        <v/>
      </c>
      <c r="D32" s="23" t="str">
        <f>IF($A32&lt;&gt;"",'PPC à compléter'!$I36,"")</f>
        <v/>
      </c>
      <c r="E32" s="23" t="str">
        <f>IF($A32&lt;&gt;"",'PPC à compléter'!$D36,"")</f>
        <v/>
      </c>
      <c r="F32" s="31" t="str">
        <f>IF($A32&lt;&gt;"",'PPC à compléter'!$K36,"")</f>
        <v/>
      </c>
      <c r="G32" s="23" t="str">
        <f>IF($A32&lt;&gt;"",'PPC à compléter'!$N36,"")</f>
        <v/>
      </c>
      <c r="H32" s="73" t="str">
        <f>IF($A32&lt;&gt;"",'PPC à compléter'!$L36,"")</f>
        <v/>
      </c>
      <c r="I32" s="73" t="str">
        <f>IF($A32&lt;&gt;"",'PPC à compléter'!$Q36,"")</f>
        <v/>
      </c>
      <c r="J32" s="19"/>
    </row>
    <row r="33" spans="1:10" s="20" customFormat="1" ht="15.6" x14ac:dyDescent="0.3">
      <c r="A33" s="28" t="str">
        <f>IF(AND($B$2&lt;&gt;"",'PPC à compléter'!$G37&lt;&gt;"",'PPC à compléter'!$K37&gt;40000),$B$2,"")</f>
        <v/>
      </c>
      <c r="B33" s="23" t="str">
        <f>IF($A33&lt;&gt;"",'PPC à compléter'!$G37,"")</f>
        <v/>
      </c>
      <c r="C33" s="23" t="str">
        <f>IF($A33&lt;&gt;"",'PPC à compléter'!$H37,"")</f>
        <v/>
      </c>
      <c r="D33" s="23" t="str">
        <f>IF($A33&lt;&gt;"",'PPC à compléter'!$I37,"")</f>
        <v/>
      </c>
      <c r="E33" s="23" t="str">
        <f>IF($A33&lt;&gt;"",'PPC à compléter'!$D37,"")</f>
        <v/>
      </c>
      <c r="F33" s="31" t="str">
        <f>IF($A33&lt;&gt;"",'PPC à compléter'!$K37,"")</f>
        <v/>
      </c>
      <c r="G33" s="23" t="str">
        <f>IF($A33&lt;&gt;"",'PPC à compléter'!$N37,"")</f>
        <v/>
      </c>
      <c r="H33" s="73" t="str">
        <f>IF($A33&lt;&gt;"",'PPC à compléter'!$L37,"")</f>
        <v/>
      </c>
      <c r="I33" s="73" t="str">
        <f>IF($A33&lt;&gt;"",'PPC à compléter'!$Q37,"")</f>
        <v/>
      </c>
      <c r="J33" s="19"/>
    </row>
    <row r="34" spans="1:10" s="20" customFormat="1" ht="15.6" x14ac:dyDescent="0.3">
      <c r="A34" s="28" t="str">
        <f>IF(AND($B$2&lt;&gt;"",'PPC à compléter'!$G38&lt;&gt;"",'PPC à compléter'!$K38&gt;40000),$B$2,"")</f>
        <v/>
      </c>
      <c r="B34" s="23" t="str">
        <f>IF($A34&lt;&gt;"",'PPC à compléter'!$G38,"")</f>
        <v/>
      </c>
      <c r="C34" s="23" t="str">
        <f>IF($A34&lt;&gt;"",'PPC à compléter'!$H38,"")</f>
        <v/>
      </c>
      <c r="D34" s="23" t="str">
        <f>IF($A34&lt;&gt;"",'PPC à compléter'!$I38,"")</f>
        <v/>
      </c>
      <c r="E34" s="23" t="str">
        <f>IF($A34&lt;&gt;"",'PPC à compléter'!$D38,"")</f>
        <v/>
      </c>
      <c r="F34" s="31" t="str">
        <f>IF($A34&lt;&gt;"",'PPC à compléter'!$K38,"")</f>
        <v/>
      </c>
      <c r="G34" s="23" t="str">
        <f>IF($A34&lt;&gt;"",'PPC à compléter'!$N38,"")</f>
        <v/>
      </c>
      <c r="H34" s="73" t="str">
        <f>IF($A34&lt;&gt;"",'PPC à compléter'!$L38,"")</f>
        <v/>
      </c>
      <c r="I34" s="73" t="str">
        <f>IF($A34&lt;&gt;"",'PPC à compléter'!$Q38,"")</f>
        <v/>
      </c>
      <c r="J34" s="19"/>
    </row>
    <row r="35" spans="1:10" s="20" customFormat="1" ht="15.6" x14ac:dyDescent="0.3">
      <c r="A35" s="28" t="str">
        <f>IF(AND($B$2&lt;&gt;"",'PPC à compléter'!$G39&lt;&gt;"",'PPC à compléter'!$K39&gt;40000),$B$2,"")</f>
        <v/>
      </c>
      <c r="B35" s="23" t="str">
        <f>IF($A35&lt;&gt;"",'PPC à compléter'!$G39,"")</f>
        <v/>
      </c>
      <c r="C35" s="23" t="str">
        <f>IF($A35&lt;&gt;"",'PPC à compléter'!$H39,"")</f>
        <v/>
      </c>
      <c r="D35" s="23" t="str">
        <f>IF($A35&lt;&gt;"",'PPC à compléter'!$I39,"")</f>
        <v/>
      </c>
      <c r="E35" s="23" t="str">
        <f>IF($A35&lt;&gt;"",'PPC à compléter'!$D39,"")</f>
        <v/>
      </c>
      <c r="F35" s="31" t="str">
        <f>IF($A35&lt;&gt;"",'PPC à compléter'!$K39,"")</f>
        <v/>
      </c>
      <c r="G35" s="23" t="str">
        <f>IF($A35&lt;&gt;"",'PPC à compléter'!$N39,"")</f>
        <v/>
      </c>
      <c r="H35" s="73" t="str">
        <f>IF($A35&lt;&gt;"",'PPC à compléter'!$L39,"")</f>
        <v/>
      </c>
      <c r="I35" s="73" t="str">
        <f>IF($A35&lt;&gt;"",'PPC à compléter'!$Q39,"")</f>
        <v/>
      </c>
      <c r="J35" s="19"/>
    </row>
    <row r="36" spans="1:10" s="20" customFormat="1" ht="15.6" x14ac:dyDescent="0.3">
      <c r="A36" s="28" t="str">
        <f>IF(AND($B$2&lt;&gt;"",'PPC à compléter'!$G40&lt;&gt;"",'PPC à compléter'!$K40&gt;40000),$B$2,"")</f>
        <v/>
      </c>
      <c r="B36" s="23" t="str">
        <f>IF($A36&lt;&gt;"",'PPC à compléter'!$G40,"")</f>
        <v/>
      </c>
      <c r="C36" s="23" t="str">
        <f>IF($A36&lt;&gt;"",'PPC à compléter'!$H40,"")</f>
        <v/>
      </c>
      <c r="D36" s="23" t="str">
        <f>IF($A36&lt;&gt;"",'PPC à compléter'!$I40,"")</f>
        <v/>
      </c>
      <c r="E36" s="23" t="str">
        <f>IF($A36&lt;&gt;"",'PPC à compléter'!$D40,"")</f>
        <v/>
      </c>
      <c r="F36" s="31" t="str">
        <f>IF($A36&lt;&gt;"",'PPC à compléter'!$K40,"")</f>
        <v/>
      </c>
      <c r="G36" s="23" t="str">
        <f>IF($A36&lt;&gt;"",'PPC à compléter'!$N40,"")</f>
        <v/>
      </c>
      <c r="H36" s="73" t="str">
        <f>IF($A36&lt;&gt;"",'PPC à compléter'!$L40,"")</f>
        <v/>
      </c>
      <c r="I36" s="73" t="str">
        <f>IF($A36&lt;&gt;"",'PPC à compléter'!$Q40,"")</f>
        <v/>
      </c>
      <c r="J36" s="19"/>
    </row>
    <row r="37" spans="1:10" s="20" customFormat="1" ht="15.6" x14ac:dyDescent="0.3">
      <c r="A37" s="28" t="str">
        <f>IF(AND($B$2&lt;&gt;"",'PPC à compléter'!$G41&lt;&gt;"",'PPC à compléter'!$K41&gt;40000),$B$2,"")</f>
        <v/>
      </c>
      <c r="B37" s="23" t="str">
        <f>IF($A37&lt;&gt;"",'PPC à compléter'!$G41,"")</f>
        <v/>
      </c>
      <c r="C37" s="23" t="str">
        <f>IF($A37&lt;&gt;"",'PPC à compléter'!$H41,"")</f>
        <v/>
      </c>
      <c r="D37" s="23" t="str">
        <f>IF($A37&lt;&gt;"",'PPC à compléter'!$I41,"")</f>
        <v/>
      </c>
      <c r="E37" s="23" t="str">
        <f>IF($A37&lt;&gt;"",'PPC à compléter'!$D41,"")</f>
        <v/>
      </c>
      <c r="F37" s="31" t="str">
        <f>IF($A37&lt;&gt;"",'PPC à compléter'!$K41,"")</f>
        <v/>
      </c>
      <c r="G37" s="23" t="str">
        <f>IF($A37&lt;&gt;"",'PPC à compléter'!$N41,"")</f>
        <v/>
      </c>
      <c r="H37" s="73" t="str">
        <f>IF($A37&lt;&gt;"",'PPC à compléter'!$L41,"")</f>
        <v/>
      </c>
      <c r="I37" s="73" t="str">
        <f>IF($A37&lt;&gt;"",'PPC à compléter'!$Q41,"")</f>
        <v/>
      </c>
      <c r="J37" s="19"/>
    </row>
    <row r="38" spans="1:10" s="20" customFormat="1" ht="15.6" x14ac:dyDescent="0.3">
      <c r="A38" s="28" t="str">
        <f>IF(AND($B$2&lt;&gt;"",'PPC à compléter'!$G42&lt;&gt;"",'PPC à compléter'!$K42&gt;40000),$B$2,"")</f>
        <v/>
      </c>
      <c r="B38" s="23" t="str">
        <f>IF($A38&lt;&gt;"",'PPC à compléter'!$G42,"")</f>
        <v/>
      </c>
      <c r="C38" s="23" t="str">
        <f>IF($A38&lt;&gt;"",'PPC à compléter'!$H42,"")</f>
        <v/>
      </c>
      <c r="D38" s="23" t="str">
        <f>IF($A38&lt;&gt;"",'PPC à compléter'!$I42,"")</f>
        <v/>
      </c>
      <c r="E38" s="23" t="str">
        <f>IF($A38&lt;&gt;"",'PPC à compléter'!$D42,"")</f>
        <v/>
      </c>
      <c r="F38" s="31" t="str">
        <f>IF($A38&lt;&gt;"",'PPC à compléter'!$K42,"")</f>
        <v/>
      </c>
      <c r="G38" s="23" t="str">
        <f>IF($A38&lt;&gt;"",'PPC à compléter'!$N42,"")</f>
        <v/>
      </c>
      <c r="H38" s="73" t="str">
        <f>IF($A38&lt;&gt;"",'PPC à compléter'!$L42,"")</f>
        <v/>
      </c>
      <c r="I38" s="73" t="str">
        <f>IF($A38&lt;&gt;"",'PPC à compléter'!$Q42,"")</f>
        <v/>
      </c>
      <c r="J38" s="19"/>
    </row>
    <row r="39" spans="1:10" s="20" customFormat="1" ht="15.6" x14ac:dyDescent="0.3">
      <c r="A39" s="28" t="str">
        <f>IF(AND($B$2&lt;&gt;"",'PPC à compléter'!$G43&lt;&gt;"",'PPC à compléter'!$K43&gt;40000),$B$2,"")</f>
        <v/>
      </c>
      <c r="B39" s="23" t="str">
        <f>IF($A39&lt;&gt;"",'PPC à compléter'!$G43,"")</f>
        <v/>
      </c>
      <c r="C39" s="23" t="str">
        <f>IF($A39&lt;&gt;"",'PPC à compléter'!$H43,"")</f>
        <v/>
      </c>
      <c r="D39" s="23" t="str">
        <f>IF($A39&lt;&gt;"",'PPC à compléter'!$I43,"")</f>
        <v/>
      </c>
      <c r="E39" s="23" t="str">
        <f>IF($A39&lt;&gt;"",'PPC à compléter'!$D43,"")</f>
        <v/>
      </c>
      <c r="F39" s="31" t="str">
        <f>IF($A39&lt;&gt;"",'PPC à compléter'!$K43,"")</f>
        <v/>
      </c>
      <c r="G39" s="23" t="str">
        <f>IF($A39&lt;&gt;"",'PPC à compléter'!$N43,"")</f>
        <v/>
      </c>
      <c r="H39" s="73" t="str">
        <f>IF($A39&lt;&gt;"",'PPC à compléter'!$L43,"")</f>
        <v/>
      </c>
      <c r="I39" s="73" t="str">
        <f>IF($A39&lt;&gt;"",'PPC à compléter'!$Q43,"")</f>
        <v/>
      </c>
      <c r="J39" s="19"/>
    </row>
    <row r="40" spans="1:10" s="20" customFormat="1" ht="15.6" x14ac:dyDescent="0.3">
      <c r="A40" s="28" t="str">
        <f>IF(AND($B$2&lt;&gt;"",'PPC à compléter'!$G44&lt;&gt;"",'PPC à compléter'!$K44&gt;40000),$B$2,"")</f>
        <v/>
      </c>
      <c r="B40" s="23" t="str">
        <f>IF($A40&lt;&gt;"",'PPC à compléter'!$G44,"")</f>
        <v/>
      </c>
      <c r="C40" s="23" t="str">
        <f>IF($A40&lt;&gt;"",'PPC à compléter'!$H44,"")</f>
        <v/>
      </c>
      <c r="D40" s="23" t="str">
        <f>IF($A40&lt;&gt;"",'PPC à compléter'!$I44,"")</f>
        <v/>
      </c>
      <c r="E40" s="23" t="str">
        <f>IF($A40&lt;&gt;"",'PPC à compléter'!$D44,"")</f>
        <v/>
      </c>
      <c r="F40" s="31" t="str">
        <f>IF($A40&lt;&gt;"",'PPC à compléter'!$K44,"")</f>
        <v/>
      </c>
      <c r="G40" s="23" t="str">
        <f>IF($A40&lt;&gt;"",'PPC à compléter'!$N44,"")</f>
        <v/>
      </c>
      <c r="H40" s="73" t="str">
        <f>IF($A40&lt;&gt;"",'PPC à compléter'!$L44,"")</f>
        <v/>
      </c>
      <c r="I40" s="73" t="str">
        <f>IF($A40&lt;&gt;"",'PPC à compléter'!$Q44,"")</f>
        <v/>
      </c>
      <c r="J40" s="19"/>
    </row>
    <row r="41" spans="1:10" s="20" customFormat="1" ht="15.6" x14ac:dyDescent="0.3">
      <c r="A41" s="28" t="str">
        <f>IF(AND($B$2&lt;&gt;"",'PPC à compléter'!$G45&lt;&gt;"",'PPC à compléter'!$K45&gt;40000),$B$2,"")</f>
        <v/>
      </c>
      <c r="B41" s="23" t="str">
        <f>IF($A41&lt;&gt;"",'PPC à compléter'!$G45,"")</f>
        <v/>
      </c>
      <c r="C41" s="23" t="str">
        <f>IF($A41&lt;&gt;"",'PPC à compléter'!$H45,"")</f>
        <v/>
      </c>
      <c r="D41" s="23" t="str">
        <f>IF($A41&lt;&gt;"",'PPC à compléter'!$I45,"")</f>
        <v/>
      </c>
      <c r="E41" s="23" t="str">
        <f>IF($A41&lt;&gt;"",'PPC à compléter'!$D45,"")</f>
        <v/>
      </c>
      <c r="F41" s="31" t="str">
        <f>IF($A41&lt;&gt;"",'PPC à compléter'!$K45,"")</f>
        <v/>
      </c>
      <c r="G41" s="23" t="str">
        <f>IF($A41&lt;&gt;"",'PPC à compléter'!$N45,"")</f>
        <v/>
      </c>
      <c r="H41" s="73" t="str">
        <f>IF($A41&lt;&gt;"",'PPC à compléter'!$L45,"")</f>
        <v/>
      </c>
      <c r="I41" s="73" t="str">
        <f>IF($A41&lt;&gt;"",'PPC à compléter'!$Q45,"")</f>
        <v/>
      </c>
      <c r="J41" s="19"/>
    </row>
    <row r="42" spans="1:10" s="20" customFormat="1" ht="15.6" x14ac:dyDescent="0.3">
      <c r="A42" s="28" t="str">
        <f>IF(AND($B$2&lt;&gt;"",'PPC à compléter'!$G46&lt;&gt;"",'PPC à compléter'!$K46&gt;40000),$B$2,"")</f>
        <v/>
      </c>
      <c r="B42" s="23" t="str">
        <f>IF($A42&lt;&gt;"",'PPC à compléter'!$G46,"")</f>
        <v/>
      </c>
      <c r="C42" s="23" t="str">
        <f>IF($A42&lt;&gt;"",'PPC à compléter'!$H46,"")</f>
        <v/>
      </c>
      <c r="D42" s="23" t="str">
        <f>IF($A42&lt;&gt;"",'PPC à compléter'!$I46,"")</f>
        <v/>
      </c>
      <c r="E42" s="23" t="str">
        <f>IF($A42&lt;&gt;"",'PPC à compléter'!$D46,"")</f>
        <v/>
      </c>
      <c r="F42" s="31" t="str">
        <f>IF($A42&lt;&gt;"",'PPC à compléter'!$K46,"")</f>
        <v/>
      </c>
      <c r="G42" s="23" t="str">
        <f>IF($A42&lt;&gt;"",'PPC à compléter'!$N46,"")</f>
        <v/>
      </c>
      <c r="H42" s="73" t="str">
        <f>IF($A42&lt;&gt;"",'PPC à compléter'!$L46,"")</f>
        <v/>
      </c>
      <c r="I42" s="73" t="str">
        <f>IF($A42&lt;&gt;"",'PPC à compléter'!$Q46,"")</f>
        <v/>
      </c>
      <c r="J42" s="19"/>
    </row>
    <row r="43" spans="1:10" s="20" customFormat="1" ht="15.6" x14ac:dyDescent="0.3">
      <c r="A43" s="28" t="str">
        <f>IF(AND($B$2&lt;&gt;"",'PPC à compléter'!$G47&lt;&gt;"",'PPC à compléter'!$K47&gt;40000),$B$2,"")</f>
        <v/>
      </c>
      <c r="B43" s="23" t="str">
        <f>IF($A43&lt;&gt;"",'PPC à compléter'!$G47,"")</f>
        <v/>
      </c>
      <c r="C43" s="23" t="str">
        <f>IF($A43&lt;&gt;"",'PPC à compléter'!$H47,"")</f>
        <v/>
      </c>
      <c r="D43" s="23" t="str">
        <f>IF($A43&lt;&gt;"",'PPC à compléter'!$I47,"")</f>
        <v/>
      </c>
      <c r="E43" s="23" t="str">
        <f>IF($A43&lt;&gt;"",'PPC à compléter'!$D47,"")</f>
        <v/>
      </c>
      <c r="F43" s="31" t="str">
        <f>IF($A43&lt;&gt;"",'PPC à compléter'!$K47,"")</f>
        <v/>
      </c>
      <c r="G43" s="23" t="str">
        <f>IF($A43&lt;&gt;"",'PPC à compléter'!$N47,"")</f>
        <v/>
      </c>
      <c r="H43" s="73" t="str">
        <f>IF($A43&lt;&gt;"",'PPC à compléter'!$L47,"")</f>
        <v/>
      </c>
      <c r="I43" s="73" t="str">
        <f>IF($A43&lt;&gt;"",'PPC à compléter'!$Q47,"")</f>
        <v/>
      </c>
      <c r="J43" s="19"/>
    </row>
    <row r="44" spans="1:10" s="20" customFormat="1" ht="15.6" x14ac:dyDescent="0.3">
      <c r="A44" s="28" t="str">
        <f>IF(AND($B$2&lt;&gt;"",'PPC à compléter'!$G48&lt;&gt;"",'PPC à compléter'!$K48&gt;40000),$B$2,"")</f>
        <v/>
      </c>
      <c r="B44" s="23" t="str">
        <f>IF($A44&lt;&gt;"",'PPC à compléter'!$G48,"")</f>
        <v/>
      </c>
      <c r="C44" s="23" t="str">
        <f>IF($A44&lt;&gt;"",'PPC à compléter'!$H48,"")</f>
        <v/>
      </c>
      <c r="D44" s="23" t="str">
        <f>IF($A44&lt;&gt;"",'PPC à compléter'!$I48,"")</f>
        <v/>
      </c>
      <c r="E44" s="23" t="str">
        <f>IF($A44&lt;&gt;"",'PPC à compléter'!$D48,"")</f>
        <v/>
      </c>
      <c r="F44" s="31" t="str">
        <f>IF($A44&lt;&gt;"",'PPC à compléter'!$K48,"")</f>
        <v/>
      </c>
      <c r="G44" s="23" t="str">
        <f>IF($A44&lt;&gt;"",'PPC à compléter'!$N48,"")</f>
        <v/>
      </c>
      <c r="H44" s="73" t="str">
        <f>IF($A44&lt;&gt;"",'PPC à compléter'!$L48,"")</f>
        <v/>
      </c>
      <c r="I44" s="73" t="str">
        <f>IF($A44&lt;&gt;"",'PPC à compléter'!$Q48,"")</f>
        <v/>
      </c>
      <c r="J44" s="19"/>
    </row>
    <row r="45" spans="1:10" s="20" customFormat="1" ht="15.6" x14ac:dyDescent="0.3">
      <c r="A45" s="28" t="str">
        <f>IF(AND($B$2&lt;&gt;"",'PPC à compléter'!$G49&lt;&gt;"",'PPC à compléter'!$K49&gt;40000),$B$2,"")</f>
        <v/>
      </c>
      <c r="B45" s="23" t="str">
        <f>IF($A45&lt;&gt;"",'PPC à compléter'!$G49,"")</f>
        <v/>
      </c>
      <c r="C45" s="23" t="str">
        <f>IF($A45&lt;&gt;"",'PPC à compléter'!$H49,"")</f>
        <v/>
      </c>
      <c r="D45" s="23" t="str">
        <f>IF($A45&lt;&gt;"",'PPC à compléter'!$I49,"")</f>
        <v/>
      </c>
      <c r="E45" s="23" t="str">
        <f>IF($A45&lt;&gt;"",'PPC à compléter'!$D49,"")</f>
        <v/>
      </c>
      <c r="F45" s="31" t="str">
        <f>IF($A45&lt;&gt;"",'PPC à compléter'!$K49,"")</f>
        <v/>
      </c>
      <c r="G45" s="23" t="str">
        <f>IF($A45&lt;&gt;"",'PPC à compléter'!$N49,"")</f>
        <v/>
      </c>
      <c r="H45" s="73" t="str">
        <f>IF($A45&lt;&gt;"",'PPC à compléter'!$L49,"")</f>
        <v/>
      </c>
      <c r="I45" s="73" t="str">
        <f>IF($A45&lt;&gt;"",'PPC à compléter'!$Q49,"")</f>
        <v/>
      </c>
      <c r="J45" s="19"/>
    </row>
    <row r="46" spans="1:10" s="20" customFormat="1" ht="15.6" x14ac:dyDescent="0.3">
      <c r="A46" s="28" t="str">
        <f>IF(AND($B$2&lt;&gt;"",'PPC à compléter'!$G50&lt;&gt;"",'PPC à compléter'!$K50&gt;40000),$B$2,"")</f>
        <v/>
      </c>
      <c r="B46" s="23" t="str">
        <f>IF($A46&lt;&gt;"",'PPC à compléter'!$G50,"")</f>
        <v/>
      </c>
      <c r="C46" s="23" t="str">
        <f>IF($A46&lt;&gt;"",'PPC à compléter'!$H50,"")</f>
        <v/>
      </c>
      <c r="D46" s="23" t="str">
        <f>IF($A46&lt;&gt;"",'PPC à compléter'!$I50,"")</f>
        <v/>
      </c>
      <c r="E46" s="23" t="str">
        <f>IF($A46&lt;&gt;"",'PPC à compléter'!$D50,"")</f>
        <v/>
      </c>
      <c r="F46" s="31" t="str">
        <f>IF($A46&lt;&gt;"",'PPC à compléter'!$K50,"")</f>
        <v/>
      </c>
      <c r="G46" s="23" t="str">
        <f>IF($A46&lt;&gt;"",'PPC à compléter'!$N50,"")</f>
        <v/>
      </c>
      <c r="H46" s="73" t="str">
        <f>IF($A46&lt;&gt;"",'PPC à compléter'!$L50,"")</f>
        <v/>
      </c>
      <c r="I46" s="73" t="str">
        <f>IF($A46&lt;&gt;"",'PPC à compléter'!$Q50,"")</f>
        <v/>
      </c>
      <c r="J46" s="19"/>
    </row>
    <row r="47" spans="1:10" s="20" customFormat="1" ht="15.6" x14ac:dyDescent="0.3">
      <c r="A47" s="28" t="str">
        <f>IF(AND($B$2&lt;&gt;"",'PPC à compléter'!$G51&lt;&gt;"",'PPC à compléter'!$K51&gt;40000),$B$2,"")</f>
        <v/>
      </c>
      <c r="B47" s="23" t="str">
        <f>IF($A47&lt;&gt;"",'PPC à compléter'!$G51,"")</f>
        <v/>
      </c>
      <c r="C47" s="23" t="str">
        <f>IF($A47&lt;&gt;"",'PPC à compléter'!$H51,"")</f>
        <v/>
      </c>
      <c r="D47" s="23" t="str">
        <f>IF($A47&lt;&gt;"",'PPC à compléter'!$I51,"")</f>
        <v/>
      </c>
      <c r="E47" s="23" t="str">
        <f>IF($A47&lt;&gt;"",'PPC à compléter'!$D51,"")</f>
        <v/>
      </c>
      <c r="F47" s="31" t="str">
        <f>IF($A47&lt;&gt;"",'PPC à compléter'!$K51,"")</f>
        <v/>
      </c>
      <c r="G47" s="23" t="str">
        <f>IF($A47&lt;&gt;"",'PPC à compléter'!$N51,"")</f>
        <v/>
      </c>
      <c r="H47" s="73" t="str">
        <f>IF($A47&lt;&gt;"",'PPC à compléter'!$L51,"")</f>
        <v/>
      </c>
      <c r="I47" s="73" t="str">
        <f>IF($A47&lt;&gt;"",'PPC à compléter'!$Q51,"")</f>
        <v/>
      </c>
      <c r="J47" s="19"/>
    </row>
    <row r="48" spans="1:10" s="20" customFormat="1" ht="15.6" x14ac:dyDescent="0.3">
      <c r="A48" s="28" t="str">
        <f>IF(AND($B$2&lt;&gt;"",'PPC à compléter'!$G52&lt;&gt;"",'PPC à compléter'!$K52&gt;40000),$B$2,"")</f>
        <v/>
      </c>
      <c r="B48" s="23" t="str">
        <f>IF($A48&lt;&gt;"",'PPC à compléter'!$G52,"")</f>
        <v/>
      </c>
      <c r="C48" s="23" t="str">
        <f>IF($A48&lt;&gt;"",'PPC à compléter'!$H52,"")</f>
        <v/>
      </c>
      <c r="D48" s="23" t="str">
        <f>IF($A48&lt;&gt;"",'PPC à compléter'!$I52,"")</f>
        <v/>
      </c>
      <c r="E48" s="23" t="str">
        <f>IF($A48&lt;&gt;"",'PPC à compléter'!$D52,"")</f>
        <v/>
      </c>
      <c r="F48" s="31" t="str">
        <f>IF($A48&lt;&gt;"",'PPC à compléter'!$K52,"")</f>
        <v/>
      </c>
      <c r="G48" s="23" t="str">
        <f>IF($A48&lt;&gt;"",'PPC à compléter'!$N52,"")</f>
        <v/>
      </c>
      <c r="H48" s="73" t="str">
        <f>IF($A48&lt;&gt;"",'PPC à compléter'!$L52,"")</f>
        <v/>
      </c>
      <c r="I48" s="73" t="str">
        <f>IF($A48&lt;&gt;"",'PPC à compléter'!$Q52,"")</f>
        <v/>
      </c>
      <c r="J48" s="19"/>
    </row>
    <row r="49" spans="1:10" s="20" customFormat="1" ht="15.6" x14ac:dyDescent="0.3">
      <c r="A49" s="28" t="str">
        <f>IF(AND($B$2&lt;&gt;"",'PPC à compléter'!$G53&lt;&gt;"",'PPC à compléter'!$K53&gt;40000),$B$2,"")</f>
        <v/>
      </c>
      <c r="B49" s="23" t="str">
        <f>IF($A49&lt;&gt;"",'PPC à compléter'!$G53,"")</f>
        <v/>
      </c>
      <c r="C49" s="23" t="str">
        <f>IF($A49&lt;&gt;"",'PPC à compléter'!$H53,"")</f>
        <v/>
      </c>
      <c r="D49" s="23" t="str">
        <f>IF($A49&lt;&gt;"",'PPC à compléter'!$I53,"")</f>
        <v/>
      </c>
      <c r="E49" s="23" t="str">
        <f>IF($A49&lt;&gt;"",'PPC à compléter'!$D53,"")</f>
        <v/>
      </c>
      <c r="F49" s="31" t="str">
        <f>IF($A49&lt;&gt;"",'PPC à compléter'!$K53,"")</f>
        <v/>
      </c>
      <c r="G49" s="23" t="str">
        <f>IF($A49&lt;&gt;"",'PPC à compléter'!$N53,"")</f>
        <v/>
      </c>
      <c r="H49" s="73" t="str">
        <f>IF($A49&lt;&gt;"",'PPC à compléter'!$L53,"")</f>
        <v/>
      </c>
      <c r="I49" s="73" t="str">
        <f>IF($A49&lt;&gt;"",'PPC à compléter'!$Q53,"")</f>
        <v/>
      </c>
      <c r="J49" s="19"/>
    </row>
    <row r="50" spans="1:10" s="20" customFormat="1" ht="15.6" x14ac:dyDescent="0.3">
      <c r="A50" s="28" t="str">
        <f>IF(AND($B$2&lt;&gt;"",'PPC à compléter'!$G54&lt;&gt;"",'PPC à compléter'!$K54&gt;40000),$B$2,"")</f>
        <v/>
      </c>
      <c r="B50" s="23" t="str">
        <f>IF($A50&lt;&gt;"",'PPC à compléter'!$G54,"")</f>
        <v/>
      </c>
      <c r="C50" s="23" t="str">
        <f>IF($A50&lt;&gt;"",'PPC à compléter'!$H54,"")</f>
        <v/>
      </c>
      <c r="D50" s="23" t="str">
        <f>IF($A50&lt;&gt;"",'PPC à compléter'!$I54,"")</f>
        <v/>
      </c>
      <c r="E50" s="23" t="str">
        <f>IF($A50&lt;&gt;"",'PPC à compléter'!$D54,"")</f>
        <v/>
      </c>
      <c r="F50" s="31" t="str">
        <f>IF($A50&lt;&gt;"",'PPC à compléter'!$K54,"")</f>
        <v/>
      </c>
      <c r="G50" s="23" t="str">
        <f>IF($A50&lt;&gt;"",'PPC à compléter'!$N54,"")</f>
        <v/>
      </c>
      <c r="H50" s="73" t="str">
        <f>IF($A50&lt;&gt;"",'PPC à compléter'!$L54,"")</f>
        <v/>
      </c>
      <c r="I50" s="73" t="str">
        <f>IF($A50&lt;&gt;"",'PPC à compléter'!$Q54,"")</f>
        <v/>
      </c>
      <c r="J50" s="19"/>
    </row>
    <row r="51" spans="1:10" s="20" customFormat="1" ht="15.6" x14ac:dyDescent="0.3">
      <c r="A51" s="28" t="str">
        <f>IF(AND($B$2&lt;&gt;"",'PPC à compléter'!$G55&lt;&gt;"",'PPC à compléter'!$K55&gt;40000),$B$2,"")</f>
        <v/>
      </c>
      <c r="B51" s="23" t="str">
        <f>IF($A51&lt;&gt;"",'PPC à compléter'!$G55,"")</f>
        <v/>
      </c>
      <c r="C51" s="23" t="str">
        <f>IF($A51&lt;&gt;"",'PPC à compléter'!$H55,"")</f>
        <v/>
      </c>
      <c r="D51" s="23" t="str">
        <f>IF($A51&lt;&gt;"",'PPC à compléter'!$I55,"")</f>
        <v/>
      </c>
      <c r="E51" s="23" t="str">
        <f>IF($A51&lt;&gt;"",'PPC à compléter'!$D55,"")</f>
        <v/>
      </c>
      <c r="F51" s="31" t="str">
        <f>IF($A51&lt;&gt;"",'PPC à compléter'!$K55,"")</f>
        <v/>
      </c>
      <c r="G51" s="23" t="str">
        <f>IF($A51&lt;&gt;"",'PPC à compléter'!$N55,"")</f>
        <v/>
      </c>
      <c r="H51" s="73" t="str">
        <f>IF($A51&lt;&gt;"",'PPC à compléter'!$L55,"")</f>
        <v/>
      </c>
      <c r="I51" s="73" t="str">
        <f>IF($A51&lt;&gt;"",'PPC à compléter'!$Q55,"")</f>
        <v/>
      </c>
      <c r="J51" s="19"/>
    </row>
    <row r="52" spans="1:10" s="20" customFormat="1" ht="15.6" x14ac:dyDescent="0.3">
      <c r="A52" s="28" t="str">
        <f>IF(AND($B$2&lt;&gt;"",'PPC à compléter'!$G56&lt;&gt;"",'PPC à compléter'!$K56&gt;40000),$B$2,"")</f>
        <v/>
      </c>
      <c r="B52" s="23" t="str">
        <f>IF($A52&lt;&gt;"",'PPC à compléter'!$G56,"")</f>
        <v/>
      </c>
      <c r="C52" s="23" t="str">
        <f>IF($A52&lt;&gt;"",'PPC à compléter'!$H56,"")</f>
        <v/>
      </c>
      <c r="D52" s="23" t="str">
        <f>IF($A52&lt;&gt;"",'PPC à compléter'!$I56,"")</f>
        <v/>
      </c>
      <c r="E52" s="23" t="str">
        <f>IF($A52&lt;&gt;"",'PPC à compléter'!$D56,"")</f>
        <v/>
      </c>
      <c r="F52" s="31" t="str">
        <f>IF($A52&lt;&gt;"",'PPC à compléter'!$K56,"")</f>
        <v/>
      </c>
      <c r="G52" s="23" t="str">
        <f>IF($A52&lt;&gt;"",'PPC à compléter'!$N56,"")</f>
        <v/>
      </c>
      <c r="H52" s="73" t="str">
        <f>IF($A52&lt;&gt;"",'PPC à compléter'!$L56,"")</f>
        <v/>
      </c>
      <c r="I52" s="73" t="str">
        <f>IF($A52&lt;&gt;"",'PPC à compléter'!$Q56,"")</f>
        <v/>
      </c>
      <c r="J52" s="19"/>
    </row>
    <row r="53" spans="1:10" s="20" customFormat="1" ht="15.6" x14ac:dyDescent="0.3">
      <c r="A53" s="28" t="str">
        <f>IF(AND($B$2&lt;&gt;"",'PPC à compléter'!$G57&lt;&gt;"",'PPC à compléter'!$K57&gt;40000),$B$2,"")</f>
        <v/>
      </c>
      <c r="B53" s="23" t="str">
        <f>IF($A53&lt;&gt;"",'PPC à compléter'!$G57,"")</f>
        <v/>
      </c>
      <c r="C53" s="23" t="str">
        <f>IF($A53&lt;&gt;"",'PPC à compléter'!$H57,"")</f>
        <v/>
      </c>
      <c r="D53" s="23" t="str">
        <f>IF($A53&lt;&gt;"",'PPC à compléter'!$I57,"")</f>
        <v/>
      </c>
      <c r="E53" s="23" t="str">
        <f>IF($A53&lt;&gt;"",'PPC à compléter'!$D57,"")</f>
        <v/>
      </c>
      <c r="F53" s="31" t="str">
        <f>IF($A53&lt;&gt;"",'PPC à compléter'!$K57,"")</f>
        <v/>
      </c>
      <c r="G53" s="23" t="str">
        <f>IF($A53&lt;&gt;"",'PPC à compléter'!$N57,"")</f>
        <v/>
      </c>
      <c r="H53" s="73" t="str">
        <f>IF($A53&lt;&gt;"",'PPC à compléter'!$L57,"")</f>
        <v/>
      </c>
      <c r="I53" s="73" t="str">
        <f>IF($A53&lt;&gt;"",'PPC à compléter'!$Q57,"")</f>
        <v/>
      </c>
      <c r="J53" s="19"/>
    </row>
    <row r="54" spans="1:10" s="20" customFormat="1" ht="15.6" x14ac:dyDescent="0.3">
      <c r="A54" s="28" t="str">
        <f>IF(AND($B$2&lt;&gt;"",'PPC à compléter'!$G58&lt;&gt;"",'PPC à compléter'!$K58&gt;40000),$B$2,"")</f>
        <v/>
      </c>
      <c r="B54" s="23" t="str">
        <f>IF($A54&lt;&gt;"",'PPC à compléter'!$G58,"")</f>
        <v/>
      </c>
      <c r="C54" s="23" t="str">
        <f>IF($A54&lt;&gt;"",'PPC à compléter'!$H58,"")</f>
        <v/>
      </c>
      <c r="D54" s="23" t="str">
        <f>IF($A54&lt;&gt;"",'PPC à compléter'!$I58,"")</f>
        <v/>
      </c>
      <c r="E54" s="23" t="str">
        <f>IF($A54&lt;&gt;"",'PPC à compléter'!$D58,"")</f>
        <v/>
      </c>
      <c r="F54" s="31" t="str">
        <f>IF($A54&lt;&gt;"",'PPC à compléter'!$K58,"")</f>
        <v/>
      </c>
      <c r="G54" s="23" t="str">
        <f>IF($A54&lt;&gt;"",'PPC à compléter'!$N58,"")</f>
        <v/>
      </c>
      <c r="H54" s="73" t="str">
        <f>IF($A54&lt;&gt;"",'PPC à compléter'!$L58,"")</f>
        <v/>
      </c>
      <c r="I54" s="73" t="str">
        <f>IF($A54&lt;&gt;"",'PPC à compléter'!$Q58,"")</f>
        <v/>
      </c>
      <c r="J54" s="19"/>
    </row>
    <row r="55" spans="1:10" s="20" customFormat="1" ht="15.6" x14ac:dyDescent="0.3">
      <c r="A55" s="28" t="str">
        <f>IF(AND($B$2&lt;&gt;"",'PPC à compléter'!$G59&lt;&gt;"",'PPC à compléter'!$K59&gt;40000),$B$2,"")</f>
        <v/>
      </c>
      <c r="B55" s="23" t="str">
        <f>IF($A55&lt;&gt;"",'PPC à compléter'!$G59,"")</f>
        <v/>
      </c>
      <c r="C55" s="23" t="str">
        <f>IF($A55&lt;&gt;"",'PPC à compléter'!$H59,"")</f>
        <v/>
      </c>
      <c r="D55" s="23" t="str">
        <f>IF($A55&lt;&gt;"",'PPC à compléter'!$I59,"")</f>
        <v/>
      </c>
      <c r="E55" s="23" t="str">
        <f>IF($A55&lt;&gt;"",'PPC à compléter'!$D59,"")</f>
        <v/>
      </c>
      <c r="F55" s="31" t="str">
        <f>IF($A55&lt;&gt;"",'PPC à compléter'!$K59,"")</f>
        <v/>
      </c>
      <c r="G55" s="23" t="str">
        <f>IF($A55&lt;&gt;"",'PPC à compléter'!$N59,"")</f>
        <v/>
      </c>
      <c r="H55" s="73" t="str">
        <f>IF($A55&lt;&gt;"",'PPC à compléter'!$L59,"")</f>
        <v/>
      </c>
      <c r="I55" s="73" t="str">
        <f>IF($A55&lt;&gt;"",'PPC à compléter'!$Q59,"")</f>
        <v/>
      </c>
      <c r="J55" s="19"/>
    </row>
    <row r="56" spans="1:10" s="20" customFormat="1" ht="15.6" x14ac:dyDescent="0.3">
      <c r="A56" s="28" t="str">
        <f>IF(AND($B$2&lt;&gt;"",'PPC à compléter'!$G60&lt;&gt;"",'PPC à compléter'!$K60&gt;40000),$B$2,"")</f>
        <v/>
      </c>
      <c r="B56" s="23" t="str">
        <f>IF($A56&lt;&gt;"",'PPC à compléter'!$G60,"")</f>
        <v/>
      </c>
      <c r="C56" s="23" t="str">
        <f>IF($A56&lt;&gt;"",'PPC à compléter'!$H60,"")</f>
        <v/>
      </c>
      <c r="D56" s="23" t="str">
        <f>IF($A56&lt;&gt;"",'PPC à compléter'!$I60,"")</f>
        <v/>
      </c>
      <c r="E56" s="23" t="str">
        <f>IF($A56&lt;&gt;"",'PPC à compléter'!$D60,"")</f>
        <v/>
      </c>
      <c r="F56" s="31" t="str">
        <f>IF($A56&lt;&gt;"",'PPC à compléter'!$K60,"")</f>
        <v/>
      </c>
      <c r="G56" s="23" t="str">
        <f>IF($A56&lt;&gt;"",'PPC à compléter'!$N60,"")</f>
        <v/>
      </c>
      <c r="H56" s="73" t="str">
        <f>IF($A56&lt;&gt;"",'PPC à compléter'!$L60,"")</f>
        <v/>
      </c>
      <c r="I56" s="73" t="str">
        <f>IF($A56&lt;&gt;"",'PPC à compléter'!$Q60,"")</f>
        <v/>
      </c>
      <c r="J56" s="19"/>
    </row>
    <row r="57" spans="1:10" s="20" customFormat="1" ht="15.6" x14ac:dyDescent="0.3">
      <c r="A57" s="28" t="str">
        <f>IF(AND($B$2&lt;&gt;"",'PPC à compléter'!$G61&lt;&gt;"",'PPC à compléter'!$K61&gt;40000),$B$2,"")</f>
        <v/>
      </c>
      <c r="B57" s="23" t="str">
        <f>IF($A57&lt;&gt;"",'PPC à compléter'!$G61,"")</f>
        <v/>
      </c>
      <c r="C57" s="23" t="str">
        <f>IF($A57&lt;&gt;"",'PPC à compléter'!$H61,"")</f>
        <v/>
      </c>
      <c r="D57" s="23" t="str">
        <f>IF($A57&lt;&gt;"",'PPC à compléter'!$I61,"")</f>
        <v/>
      </c>
      <c r="E57" s="23" t="str">
        <f>IF($A57&lt;&gt;"",'PPC à compléter'!$D61,"")</f>
        <v/>
      </c>
      <c r="F57" s="31" t="str">
        <f>IF($A57&lt;&gt;"",'PPC à compléter'!$K61,"")</f>
        <v/>
      </c>
      <c r="G57" s="23" t="str">
        <f>IF($A57&lt;&gt;"",'PPC à compléter'!$N61,"")</f>
        <v/>
      </c>
      <c r="H57" s="73" t="str">
        <f>IF($A57&lt;&gt;"",'PPC à compléter'!$L61,"")</f>
        <v/>
      </c>
      <c r="I57" s="73" t="str">
        <f>IF($A57&lt;&gt;"",'PPC à compléter'!$Q61,"")</f>
        <v/>
      </c>
      <c r="J57" s="19"/>
    </row>
    <row r="58" spans="1:10" s="20" customFormat="1" ht="15.6" x14ac:dyDescent="0.3">
      <c r="A58" s="28" t="str">
        <f>IF(AND($B$2&lt;&gt;"",'PPC à compléter'!$G62&lt;&gt;"",'PPC à compléter'!$K62&gt;40000),$B$2,"")</f>
        <v/>
      </c>
      <c r="B58" s="23" t="str">
        <f>IF($A58&lt;&gt;"",'PPC à compléter'!$G62,"")</f>
        <v/>
      </c>
      <c r="C58" s="23" t="str">
        <f>IF($A58&lt;&gt;"",'PPC à compléter'!$H62,"")</f>
        <v/>
      </c>
      <c r="D58" s="23" t="str">
        <f>IF($A58&lt;&gt;"",'PPC à compléter'!$I62,"")</f>
        <v/>
      </c>
      <c r="E58" s="23" t="str">
        <f>IF($A58&lt;&gt;"",'PPC à compléter'!$D62,"")</f>
        <v/>
      </c>
      <c r="F58" s="31" t="str">
        <f>IF($A58&lt;&gt;"",'PPC à compléter'!$K62,"")</f>
        <v/>
      </c>
      <c r="G58" s="23" t="str">
        <f>IF($A58&lt;&gt;"",'PPC à compléter'!$N62,"")</f>
        <v/>
      </c>
      <c r="H58" s="73" t="str">
        <f>IF($A58&lt;&gt;"",'PPC à compléter'!$L62,"")</f>
        <v/>
      </c>
      <c r="I58" s="73" t="str">
        <f>IF($A58&lt;&gt;"",'PPC à compléter'!$Q62,"")</f>
        <v/>
      </c>
      <c r="J58" s="19"/>
    </row>
    <row r="59" spans="1:10" s="20" customFormat="1" ht="15.6" x14ac:dyDescent="0.3">
      <c r="A59" s="28" t="str">
        <f>IF(AND($B$2&lt;&gt;"",'PPC à compléter'!$G63&lt;&gt;"",'PPC à compléter'!$K63&gt;40000),$B$2,"")</f>
        <v/>
      </c>
      <c r="B59" s="23" t="str">
        <f>IF($A59&lt;&gt;"",'PPC à compléter'!$G63,"")</f>
        <v/>
      </c>
      <c r="C59" s="23" t="str">
        <f>IF($A59&lt;&gt;"",'PPC à compléter'!$H63,"")</f>
        <v/>
      </c>
      <c r="D59" s="23" t="str">
        <f>IF($A59&lt;&gt;"",'PPC à compléter'!$I63,"")</f>
        <v/>
      </c>
      <c r="E59" s="23" t="str">
        <f>IF($A59&lt;&gt;"",'PPC à compléter'!$D63,"")</f>
        <v/>
      </c>
      <c r="F59" s="31" t="str">
        <f>IF($A59&lt;&gt;"",'PPC à compléter'!$K63,"")</f>
        <v/>
      </c>
      <c r="G59" s="23" t="str">
        <f>IF($A59&lt;&gt;"",'PPC à compléter'!$N63,"")</f>
        <v/>
      </c>
      <c r="H59" s="73" t="str">
        <f>IF($A59&lt;&gt;"",'PPC à compléter'!$L63,"")</f>
        <v/>
      </c>
      <c r="I59" s="73" t="str">
        <f>IF($A59&lt;&gt;"",'PPC à compléter'!$Q63,"")</f>
        <v/>
      </c>
      <c r="J59" s="19"/>
    </row>
    <row r="60" spans="1:10" s="20" customFormat="1" ht="15.6" x14ac:dyDescent="0.3">
      <c r="A60" s="28" t="str">
        <f>IF(AND($B$2&lt;&gt;"",'PPC à compléter'!$G64&lt;&gt;"",'PPC à compléter'!$K64&gt;40000),$B$2,"")</f>
        <v/>
      </c>
      <c r="B60" s="23" t="str">
        <f>IF($A60&lt;&gt;"",'PPC à compléter'!$G64,"")</f>
        <v/>
      </c>
      <c r="C60" s="23" t="str">
        <f>IF($A60&lt;&gt;"",'PPC à compléter'!$H64,"")</f>
        <v/>
      </c>
      <c r="D60" s="23" t="str">
        <f>IF($A60&lt;&gt;"",'PPC à compléter'!$I64,"")</f>
        <v/>
      </c>
      <c r="E60" s="23" t="str">
        <f>IF($A60&lt;&gt;"",'PPC à compléter'!$D64,"")</f>
        <v/>
      </c>
      <c r="F60" s="31" t="str">
        <f>IF($A60&lt;&gt;"",'PPC à compléter'!$K64,"")</f>
        <v/>
      </c>
      <c r="G60" s="23" t="str">
        <f>IF($A60&lt;&gt;"",'PPC à compléter'!$N64,"")</f>
        <v/>
      </c>
      <c r="H60" s="73" t="str">
        <f>IF($A60&lt;&gt;"",'PPC à compléter'!$L64,"")</f>
        <v/>
      </c>
      <c r="I60" s="73" t="str">
        <f>IF($A60&lt;&gt;"",'PPC à compléter'!$Q64,"")</f>
        <v/>
      </c>
      <c r="J60" s="19"/>
    </row>
    <row r="61" spans="1:10" s="20" customFormat="1" ht="15.6" x14ac:dyDescent="0.3">
      <c r="A61" s="28" t="str">
        <f>IF(AND($B$2&lt;&gt;"",'PPC à compléter'!$G65&lt;&gt;"",'PPC à compléter'!$K65&gt;40000),$B$2,"")</f>
        <v/>
      </c>
      <c r="B61" s="23" t="str">
        <f>IF($A61&lt;&gt;"",'PPC à compléter'!$G65,"")</f>
        <v/>
      </c>
      <c r="C61" s="23" t="str">
        <f>IF($A61&lt;&gt;"",'PPC à compléter'!$H65,"")</f>
        <v/>
      </c>
      <c r="D61" s="23" t="str">
        <f>IF($A61&lt;&gt;"",'PPC à compléter'!$I65,"")</f>
        <v/>
      </c>
      <c r="E61" s="23" t="str">
        <f>IF($A61&lt;&gt;"",'PPC à compléter'!$D65,"")</f>
        <v/>
      </c>
      <c r="F61" s="31" t="str">
        <f>IF($A61&lt;&gt;"",'PPC à compléter'!$K65,"")</f>
        <v/>
      </c>
      <c r="G61" s="23" t="str">
        <f>IF($A61&lt;&gt;"",'PPC à compléter'!$N65,"")</f>
        <v/>
      </c>
      <c r="H61" s="73" t="str">
        <f>IF($A61&lt;&gt;"",'PPC à compléter'!$L65,"")</f>
        <v/>
      </c>
      <c r="I61" s="73" t="str">
        <f>IF($A61&lt;&gt;"",'PPC à compléter'!$Q65,"")</f>
        <v/>
      </c>
      <c r="J61" s="19"/>
    </row>
    <row r="62" spans="1:10" s="20" customFormat="1" ht="15.6" x14ac:dyDescent="0.3">
      <c r="A62" s="28" t="str">
        <f>IF(AND($B$2&lt;&gt;"",'PPC à compléter'!$G66&lt;&gt;"",'PPC à compléter'!$K66&gt;40000),$B$2,"")</f>
        <v/>
      </c>
      <c r="B62" s="23" t="str">
        <f>IF($A62&lt;&gt;"",'PPC à compléter'!$G66,"")</f>
        <v/>
      </c>
      <c r="C62" s="23" t="str">
        <f>IF($A62&lt;&gt;"",'PPC à compléter'!$H66,"")</f>
        <v/>
      </c>
      <c r="D62" s="23" t="str">
        <f>IF($A62&lt;&gt;"",'PPC à compléter'!$I66,"")</f>
        <v/>
      </c>
      <c r="E62" s="23" t="str">
        <f>IF($A62&lt;&gt;"",'PPC à compléter'!$D66,"")</f>
        <v/>
      </c>
      <c r="F62" s="31" t="str">
        <f>IF($A62&lt;&gt;"",'PPC à compléter'!$K66,"")</f>
        <v/>
      </c>
      <c r="G62" s="23" t="str">
        <f>IF($A62&lt;&gt;"",'PPC à compléter'!$N66,"")</f>
        <v/>
      </c>
      <c r="H62" s="73" t="str">
        <f>IF($A62&lt;&gt;"",'PPC à compléter'!$L66,"")</f>
        <v/>
      </c>
      <c r="I62" s="73" t="str">
        <f>IF($A62&lt;&gt;"",'PPC à compléter'!$Q66,"")</f>
        <v/>
      </c>
      <c r="J62" s="19"/>
    </row>
    <row r="63" spans="1:10" s="20" customFormat="1" ht="15.6" x14ac:dyDescent="0.3">
      <c r="A63" s="28" t="str">
        <f>IF(AND($B$2&lt;&gt;"",'PPC à compléter'!$G67&lt;&gt;"",'PPC à compléter'!$K67&gt;40000),$B$2,"")</f>
        <v/>
      </c>
      <c r="B63" s="23" t="str">
        <f>IF($A63&lt;&gt;"",'PPC à compléter'!$G67,"")</f>
        <v/>
      </c>
      <c r="C63" s="23" t="str">
        <f>IF($A63&lt;&gt;"",'PPC à compléter'!$H67,"")</f>
        <v/>
      </c>
      <c r="D63" s="23" t="str">
        <f>IF($A63&lt;&gt;"",'PPC à compléter'!$I67,"")</f>
        <v/>
      </c>
      <c r="E63" s="23" t="str">
        <f>IF($A63&lt;&gt;"",'PPC à compléter'!$D67,"")</f>
        <v/>
      </c>
      <c r="F63" s="31" t="str">
        <f>IF($A63&lt;&gt;"",'PPC à compléter'!$K67,"")</f>
        <v/>
      </c>
      <c r="G63" s="23" t="str">
        <f>IF($A63&lt;&gt;"",'PPC à compléter'!$N67,"")</f>
        <v/>
      </c>
      <c r="H63" s="73" t="str">
        <f>IF($A63&lt;&gt;"",'PPC à compléter'!$L67,"")</f>
        <v/>
      </c>
      <c r="I63" s="73" t="str">
        <f>IF($A63&lt;&gt;"",'PPC à compléter'!$Q67,"")</f>
        <v/>
      </c>
      <c r="J63" s="19"/>
    </row>
    <row r="64" spans="1:10" s="20" customFormat="1" ht="15.6" x14ac:dyDescent="0.3">
      <c r="A64" s="28" t="str">
        <f>IF(AND($B$2&lt;&gt;"",'PPC à compléter'!$G68&lt;&gt;"",'PPC à compléter'!$K68&gt;40000),$B$2,"")</f>
        <v/>
      </c>
      <c r="B64" s="23" t="str">
        <f>IF($A64&lt;&gt;"",'PPC à compléter'!$G68,"")</f>
        <v/>
      </c>
      <c r="C64" s="23" t="str">
        <f>IF($A64&lt;&gt;"",'PPC à compléter'!$H68,"")</f>
        <v/>
      </c>
      <c r="D64" s="23" t="str">
        <f>IF($A64&lt;&gt;"",'PPC à compléter'!$I68,"")</f>
        <v/>
      </c>
      <c r="E64" s="23" t="str">
        <f>IF($A64&lt;&gt;"",'PPC à compléter'!$D68,"")</f>
        <v/>
      </c>
      <c r="F64" s="31" t="str">
        <f>IF($A64&lt;&gt;"",'PPC à compléter'!$K68,"")</f>
        <v/>
      </c>
      <c r="G64" s="23" t="str">
        <f>IF($A64&lt;&gt;"",'PPC à compléter'!$N68,"")</f>
        <v/>
      </c>
      <c r="H64" s="73" t="str">
        <f>IF($A64&lt;&gt;"",'PPC à compléter'!$L68,"")</f>
        <v/>
      </c>
      <c r="I64" s="73" t="str">
        <f>IF($A64&lt;&gt;"",'PPC à compléter'!$Q68,"")</f>
        <v/>
      </c>
      <c r="J64" s="19"/>
    </row>
    <row r="65" spans="1:10" s="20" customFormat="1" ht="15.6" x14ac:dyDescent="0.3">
      <c r="A65" s="28" t="str">
        <f>IF(AND($B$2&lt;&gt;"",'PPC à compléter'!$G69&lt;&gt;"",'PPC à compléter'!$K69&gt;40000),$B$2,"")</f>
        <v/>
      </c>
      <c r="B65" s="23" t="str">
        <f>IF($A65&lt;&gt;"",'PPC à compléter'!$G69,"")</f>
        <v/>
      </c>
      <c r="C65" s="23" t="str">
        <f>IF($A65&lt;&gt;"",'PPC à compléter'!$H69,"")</f>
        <v/>
      </c>
      <c r="D65" s="23" t="str">
        <f>IF($A65&lt;&gt;"",'PPC à compléter'!$I69,"")</f>
        <v/>
      </c>
      <c r="E65" s="23" t="str">
        <f>IF($A65&lt;&gt;"",'PPC à compléter'!$D69,"")</f>
        <v/>
      </c>
      <c r="F65" s="31" t="str">
        <f>IF($A65&lt;&gt;"",'PPC à compléter'!$K69,"")</f>
        <v/>
      </c>
      <c r="G65" s="23" t="str">
        <f>IF($A65&lt;&gt;"",'PPC à compléter'!$N69,"")</f>
        <v/>
      </c>
      <c r="H65" s="73" t="str">
        <f>IF($A65&lt;&gt;"",'PPC à compléter'!$L69,"")</f>
        <v/>
      </c>
      <c r="I65" s="73" t="str">
        <f>IF($A65&lt;&gt;"",'PPC à compléter'!$Q69,"")</f>
        <v/>
      </c>
      <c r="J65" s="19"/>
    </row>
    <row r="66" spans="1:10" s="20" customFormat="1" ht="15.6" x14ac:dyDescent="0.3">
      <c r="A66" s="28" t="str">
        <f>IF(AND($B$2&lt;&gt;"",'PPC à compléter'!$G70&lt;&gt;"",'PPC à compléter'!$K70&gt;40000),$B$2,"")</f>
        <v/>
      </c>
      <c r="B66" s="23" t="str">
        <f>IF($A66&lt;&gt;"",'PPC à compléter'!$G70,"")</f>
        <v/>
      </c>
      <c r="C66" s="23" t="str">
        <f>IF($A66&lt;&gt;"",'PPC à compléter'!$H70,"")</f>
        <v/>
      </c>
      <c r="D66" s="23" t="str">
        <f>IF($A66&lt;&gt;"",'PPC à compléter'!$I70,"")</f>
        <v/>
      </c>
      <c r="E66" s="23" t="str">
        <f>IF($A66&lt;&gt;"",'PPC à compléter'!$D70,"")</f>
        <v/>
      </c>
      <c r="F66" s="31" t="str">
        <f>IF($A66&lt;&gt;"",'PPC à compléter'!$K70,"")</f>
        <v/>
      </c>
      <c r="G66" s="23" t="str">
        <f>IF($A66&lt;&gt;"",'PPC à compléter'!$N70,"")</f>
        <v/>
      </c>
      <c r="H66" s="73" t="str">
        <f>IF($A66&lt;&gt;"",'PPC à compléter'!$L70,"")</f>
        <v/>
      </c>
      <c r="I66" s="73" t="str">
        <f>IF($A66&lt;&gt;"",'PPC à compléter'!$Q70,"")</f>
        <v/>
      </c>
      <c r="J66" s="19"/>
    </row>
    <row r="67" spans="1:10" s="20" customFormat="1" ht="15.6" x14ac:dyDescent="0.3">
      <c r="A67" s="28" t="str">
        <f>IF(AND($B$2&lt;&gt;"",'PPC à compléter'!$G71&lt;&gt;"",'PPC à compléter'!$K71&gt;40000),$B$2,"")</f>
        <v/>
      </c>
      <c r="B67" s="23" t="str">
        <f>IF($A67&lt;&gt;"",'PPC à compléter'!$G71,"")</f>
        <v/>
      </c>
      <c r="C67" s="23" t="str">
        <f>IF($A67&lt;&gt;"",'PPC à compléter'!$H71,"")</f>
        <v/>
      </c>
      <c r="D67" s="23" t="str">
        <f>IF($A67&lt;&gt;"",'PPC à compléter'!$I71,"")</f>
        <v/>
      </c>
      <c r="E67" s="23" t="str">
        <f>IF($A67&lt;&gt;"",'PPC à compléter'!$D71,"")</f>
        <v/>
      </c>
      <c r="F67" s="31" t="str">
        <f>IF($A67&lt;&gt;"",'PPC à compléter'!$K71,"")</f>
        <v/>
      </c>
      <c r="G67" s="23" t="str">
        <f>IF($A67&lt;&gt;"",'PPC à compléter'!$N71,"")</f>
        <v/>
      </c>
      <c r="H67" s="73" t="str">
        <f>IF($A67&lt;&gt;"",'PPC à compléter'!$L71,"")</f>
        <v/>
      </c>
      <c r="I67" s="73" t="str">
        <f>IF($A67&lt;&gt;"",'PPC à compléter'!$Q71,"")</f>
        <v/>
      </c>
      <c r="J67" s="19"/>
    </row>
    <row r="68" spans="1:10" s="20" customFormat="1" ht="15.6" x14ac:dyDescent="0.3">
      <c r="A68" s="28" t="str">
        <f>IF(AND($B$2&lt;&gt;"",'PPC à compléter'!$G72&lt;&gt;"",'PPC à compléter'!$K72&gt;40000),$B$2,"")</f>
        <v/>
      </c>
      <c r="B68" s="23" t="str">
        <f>IF($A68&lt;&gt;"",'PPC à compléter'!$G72,"")</f>
        <v/>
      </c>
      <c r="C68" s="23" t="str">
        <f>IF($A68&lt;&gt;"",'PPC à compléter'!$H72,"")</f>
        <v/>
      </c>
      <c r="D68" s="23" t="str">
        <f>IF($A68&lt;&gt;"",'PPC à compléter'!$I72,"")</f>
        <v/>
      </c>
      <c r="E68" s="23" t="str">
        <f>IF($A68&lt;&gt;"",'PPC à compléter'!$D72,"")</f>
        <v/>
      </c>
      <c r="F68" s="31" t="str">
        <f>IF($A68&lt;&gt;"",'PPC à compléter'!$K72,"")</f>
        <v/>
      </c>
      <c r="G68" s="23" t="str">
        <f>IF($A68&lt;&gt;"",'PPC à compléter'!$N72,"")</f>
        <v/>
      </c>
      <c r="H68" s="73" t="str">
        <f>IF($A68&lt;&gt;"",'PPC à compléter'!$L72,"")</f>
        <v/>
      </c>
      <c r="I68" s="73" t="str">
        <f>IF($A68&lt;&gt;"",'PPC à compléter'!$Q72,"")</f>
        <v/>
      </c>
      <c r="J68" s="19"/>
    </row>
    <row r="69" spans="1:10" s="20" customFormat="1" ht="15.6" x14ac:dyDescent="0.3">
      <c r="A69" s="28" t="str">
        <f>IF(AND($B$2&lt;&gt;"",'PPC à compléter'!$G73&lt;&gt;"",'PPC à compléter'!$K73&gt;40000),$B$2,"")</f>
        <v/>
      </c>
      <c r="B69" s="23" t="str">
        <f>IF($A69&lt;&gt;"",'PPC à compléter'!$G73,"")</f>
        <v/>
      </c>
      <c r="C69" s="23" t="str">
        <f>IF($A69&lt;&gt;"",'PPC à compléter'!$H73,"")</f>
        <v/>
      </c>
      <c r="D69" s="23" t="str">
        <f>IF($A69&lt;&gt;"",'PPC à compléter'!$I73,"")</f>
        <v/>
      </c>
      <c r="E69" s="23" t="str">
        <f>IF($A69&lt;&gt;"",'PPC à compléter'!$D73,"")</f>
        <v/>
      </c>
      <c r="F69" s="31" t="str">
        <f>IF($A69&lt;&gt;"",'PPC à compléter'!$K73,"")</f>
        <v/>
      </c>
      <c r="G69" s="23" t="str">
        <f>IF($A69&lt;&gt;"",'PPC à compléter'!$N73,"")</f>
        <v/>
      </c>
      <c r="H69" s="73" t="str">
        <f>IF($A69&lt;&gt;"",'PPC à compléter'!$L73,"")</f>
        <v/>
      </c>
      <c r="I69" s="73" t="str">
        <f>IF($A69&lt;&gt;"",'PPC à compléter'!$Q73,"")</f>
        <v/>
      </c>
      <c r="J69" s="19"/>
    </row>
    <row r="70" spans="1:10" s="20" customFormat="1" ht="15.6" x14ac:dyDescent="0.3">
      <c r="A70" s="28" t="str">
        <f>IF(AND($B$2&lt;&gt;"",'PPC à compléter'!$G74&lt;&gt;"",'PPC à compléter'!$K74&gt;40000),$B$2,"")</f>
        <v/>
      </c>
      <c r="B70" s="23" t="str">
        <f>IF($A70&lt;&gt;"",'PPC à compléter'!$G74,"")</f>
        <v/>
      </c>
      <c r="C70" s="23" t="str">
        <f>IF($A70&lt;&gt;"",'PPC à compléter'!$H74,"")</f>
        <v/>
      </c>
      <c r="D70" s="23" t="str">
        <f>IF($A70&lt;&gt;"",'PPC à compléter'!$I74,"")</f>
        <v/>
      </c>
      <c r="E70" s="23" t="str">
        <f>IF($A70&lt;&gt;"",'PPC à compléter'!$D74,"")</f>
        <v/>
      </c>
      <c r="F70" s="31" t="str">
        <f>IF($A70&lt;&gt;"",'PPC à compléter'!$K74,"")</f>
        <v/>
      </c>
      <c r="G70" s="23" t="str">
        <f>IF($A70&lt;&gt;"",'PPC à compléter'!$N74,"")</f>
        <v/>
      </c>
      <c r="H70" s="73" t="str">
        <f>IF($A70&lt;&gt;"",'PPC à compléter'!$L74,"")</f>
        <v/>
      </c>
      <c r="I70" s="73" t="str">
        <f>IF($A70&lt;&gt;"",'PPC à compléter'!$Q74,"")</f>
        <v/>
      </c>
      <c r="J70" s="19"/>
    </row>
    <row r="71" spans="1:10" s="20" customFormat="1" ht="15.6" x14ac:dyDescent="0.3">
      <c r="A71" s="28" t="str">
        <f>IF(AND($B$2&lt;&gt;"",'PPC à compléter'!$G75&lt;&gt;"",'PPC à compléter'!$K75&gt;40000),$B$2,"")</f>
        <v/>
      </c>
      <c r="B71" s="23" t="str">
        <f>IF($A71&lt;&gt;"",'PPC à compléter'!$G75,"")</f>
        <v/>
      </c>
      <c r="C71" s="23" t="str">
        <f>IF($A71&lt;&gt;"",'PPC à compléter'!$H75,"")</f>
        <v/>
      </c>
      <c r="D71" s="23" t="str">
        <f>IF($A71&lt;&gt;"",'PPC à compléter'!$I75,"")</f>
        <v/>
      </c>
      <c r="E71" s="23" t="str">
        <f>IF($A71&lt;&gt;"",'PPC à compléter'!$D75,"")</f>
        <v/>
      </c>
      <c r="F71" s="31" t="str">
        <f>IF($A71&lt;&gt;"",'PPC à compléter'!$K75,"")</f>
        <v/>
      </c>
      <c r="G71" s="23" t="str">
        <f>IF($A71&lt;&gt;"",'PPC à compléter'!$N75,"")</f>
        <v/>
      </c>
      <c r="H71" s="73" t="str">
        <f>IF($A71&lt;&gt;"",'PPC à compléter'!$L75,"")</f>
        <v/>
      </c>
      <c r="I71" s="73" t="str">
        <f>IF($A71&lt;&gt;"",'PPC à compléter'!$Q75,"")</f>
        <v/>
      </c>
      <c r="J71" s="19"/>
    </row>
    <row r="72" spans="1:10" s="20" customFormat="1" ht="15.6" x14ac:dyDescent="0.3">
      <c r="A72" s="28" t="str">
        <f>IF(AND($B$2&lt;&gt;"",'PPC à compléter'!$G76&lt;&gt;"",'PPC à compléter'!$K76&gt;40000),$B$2,"")</f>
        <v/>
      </c>
      <c r="B72" s="23" t="str">
        <f>IF($A72&lt;&gt;"",'PPC à compléter'!$G76,"")</f>
        <v/>
      </c>
      <c r="C72" s="23" t="str">
        <f>IF($A72&lt;&gt;"",'PPC à compléter'!$H76,"")</f>
        <v/>
      </c>
      <c r="D72" s="23" t="str">
        <f>IF($A72&lt;&gt;"",'PPC à compléter'!$I76,"")</f>
        <v/>
      </c>
      <c r="E72" s="23" t="str">
        <f>IF($A72&lt;&gt;"",'PPC à compléter'!$D76,"")</f>
        <v/>
      </c>
      <c r="F72" s="31" t="str">
        <f>IF($A72&lt;&gt;"",'PPC à compléter'!$K76,"")</f>
        <v/>
      </c>
      <c r="G72" s="23" t="str">
        <f>IF($A72&lt;&gt;"",'PPC à compléter'!$N76,"")</f>
        <v/>
      </c>
      <c r="H72" s="73" t="str">
        <f>IF($A72&lt;&gt;"",'PPC à compléter'!$L76,"")</f>
        <v/>
      </c>
      <c r="I72" s="73" t="str">
        <f>IF($A72&lt;&gt;"",'PPC à compléter'!$Q76,"")</f>
        <v/>
      </c>
      <c r="J72" s="19"/>
    </row>
    <row r="73" spans="1:10" s="20" customFormat="1" ht="15.6" x14ac:dyDescent="0.3">
      <c r="A73" s="28" t="str">
        <f>IF(AND($B$2&lt;&gt;"",'PPC à compléter'!$G77&lt;&gt;"",'PPC à compléter'!$K77&gt;40000),$B$2,"")</f>
        <v/>
      </c>
      <c r="B73" s="23" t="str">
        <f>IF($A73&lt;&gt;"",'PPC à compléter'!$G77,"")</f>
        <v/>
      </c>
      <c r="C73" s="23" t="str">
        <f>IF($A73&lt;&gt;"",'PPC à compléter'!$H77,"")</f>
        <v/>
      </c>
      <c r="D73" s="23" t="str">
        <f>IF($A73&lt;&gt;"",'PPC à compléter'!$I77,"")</f>
        <v/>
      </c>
      <c r="E73" s="23" t="str">
        <f>IF($A73&lt;&gt;"",'PPC à compléter'!$D77,"")</f>
        <v/>
      </c>
      <c r="F73" s="31" t="str">
        <f>IF($A73&lt;&gt;"",'PPC à compléter'!$K77,"")</f>
        <v/>
      </c>
      <c r="G73" s="23" t="str">
        <f>IF($A73&lt;&gt;"",'PPC à compléter'!$N77,"")</f>
        <v/>
      </c>
      <c r="H73" s="73" t="str">
        <f>IF($A73&lt;&gt;"",'PPC à compléter'!$L77,"")</f>
        <v/>
      </c>
      <c r="I73" s="73" t="str">
        <f>IF($A73&lt;&gt;"",'PPC à compléter'!$Q77,"")</f>
        <v/>
      </c>
      <c r="J73" s="19"/>
    </row>
    <row r="74" spans="1:10" s="20" customFormat="1" ht="15.6" x14ac:dyDescent="0.3">
      <c r="A74" s="28" t="str">
        <f>IF(AND($B$2&lt;&gt;"",'PPC à compléter'!$G78&lt;&gt;"",'PPC à compléter'!$K78&gt;40000),$B$2,"")</f>
        <v/>
      </c>
      <c r="B74" s="23" t="str">
        <f>IF($A74&lt;&gt;"",'PPC à compléter'!$G78,"")</f>
        <v/>
      </c>
      <c r="C74" s="23" t="str">
        <f>IF($A74&lt;&gt;"",'PPC à compléter'!$H78,"")</f>
        <v/>
      </c>
      <c r="D74" s="23" t="str">
        <f>IF($A74&lt;&gt;"",'PPC à compléter'!$I78,"")</f>
        <v/>
      </c>
      <c r="E74" s="23" t="str">
        <f>IF($A74&lt;&gt;"",'PPC à compléter'!$D78,"")</f>
        <v/>
      </c>
      <c r="F74" s="31" t="str">
        <f>IF($A74&lt;&gt;"",'PPC à compléter'!$K78,"")</f>
        <v/>
      </c>
      <c r="G74" s="23" t="str">
        <f>IF($A74&lt;&gt;"",'PPC à compléter'!$N78,"")</f>
        <v/>
      </c>
      <c r="H74" s="73" t="str">
        <f>IF($A74&lt;&gt;"",'PPC à compléter'!$L78,"")</f>
        <v/>
      </c>
      <c r="I74" s="73" t="str">
        <f>IF($A74&lt;&gt;"",'PPC à compléter'!$Q78,"")</f>
        <v/>
      </c>
      <c r="J74" s="19"/>
    </row>
    <row r="75" spans="1:10" s="20" customFormat="1" ht="15.6" x14ac:dyDescent="0.3">
      <c r="A75" s="28" t="str">
        <f>IF(AND($B$2&lt;&gt;"",'PPC à compléter'!$G79&lt;&gt;"",'PPC à compléter'!$K79&gt;40000),$B$2,"")</f>
        <v/>
      </c>
      <c r="B75" s="23" t="str">
        <f>IF($A75&lt;&gt;"",'PPC à compléter'!$G79,"")</f>
        <v/>
      </c>
      <c r="C75" s="23" t="str">
        <f>IF($A75&lt;&gt;"",'PPC à compléter'!$H79,"")</f>
        <v/>
      </c>
      <c r="D75" s="23" t="str">
        <f>IF($A75&lt;&gt;"",'PPC à compléter'!$I79,"")</f>
        <v/>
      </c>
      <c r="E75" s="23" t="str">
        <f>IF($A75&lt;&gt;"",'PPC à compléter'!$D79,"")</f>
        <v/>
      </c>
      <c r="F75" s="31" t="str">
        <f>IF($A75&lt;&gt;"",'PPC à compléter'!$K79,"")</f>
        <v/>
      </c>
      <c r="G75" s="23" t="str">
        <f>IF($A75&lt;&gt;"",'PPC à compléter'!$N79,"")</f>
        <v/>
      </c>
      <c r="H75" s="73" t="str">
        <f>IF($A75&lt;&gt;"",'PPC à compléter'!$L79,"")</f>
        <v/>
      </c>
      <c r="I75" s="73" t="str">
        <f>IF($A75&lt;&gt;"",'PPC à compléter'!$Q79,"")</f>
        <v/>
      </c>
      <c r="J75" s="19"/>
    </row>
    <row r="76" spans="1:10" s="20" customFormat="1" ht="15.6" x14ac:dyDescent="0.3">
      <c r="A76" s="28" t="str">
        <f>IF(AND($B$2&lt;&gt;"",'PPC à compléter'!$G80&lt;&gt;"",'PPC à compléter'!$K80&gt;40000),$B$2,"")</f>
        <v/>
      </c>
      <c r="B76" s="23" t="str">
        <f>IF($A76&lt;&gt;"",'PPC à compléter'!$G80,"")</f>
        <v/>
      </c>
      <c r="C76" s="23" t="str">
        <f>IF($A76&lt;&gt;"",'PPC à compléter'!$H80,"")</f>
        <v/>
      </c>
      <c r="D76" s="23" t="str">
        <f>IF($A76&lt;&gt;"",'PPC à compléter'!$I80,"")</f>
        <v/>
      </c>
      <c r="E76" s="23" t="str">
        <f>IF($A76&lt;&gt;"",'PPC à compléter'!$D80,"")</f>
        <v/>
      </c>
      <c r="F76" s="31" t="str">
        <f>IF($A76&lt;&gt;"",'PPC à compléter'!$K80,"")</f>
        <v/>
      </c>
      <c r="G76" s="23" t="str">
        <f>IF($A76&lt;&gt;"",'PPC à compléter'!$N80,"")</f>
        <v/>
      </c>
      <c r="H76" s="73" t="str">
        <f>IF($A76&lt;&gt;"",'PPC à compléter'!$L80,"")</f>
        <v/>
      </c>
      <c r="I76" s="73" t="str">
        <f>IF($A76&lt;&gt;"",'PPC à compléter'!$Q80,"")</f>
        <v/>
      </c>
      <c r="J76" s="19"/>
    </row>
    <row r="77" spans="1:10" s="20" customFormat="1" ht="15.6" x14ac:dyDescent="0.3">
      <c r="A77" s="28" t="str">
        <f>IF(AND($B$2&lt;&gt;"",'PPC à compléter'!$G81&lt;&gt;"",'PPC à compléter'!$K81&gt;40000),$B$2,"")</f>
        <v/>
      </c>
      <c r="B77" s="23" t="str">
        <f>IF($A77&lt;&gt;"",'PPC à compléter'!$G81,"")</f>
        <v/>
      </c>
      <c r="C77" s="23" t="str">
        <f>IF($A77&lt;&gt;"",'PPC à compléter'!$H81,"")</f>
        <v/>
      </c>
      <c r="D77" s="23" t="str">
        <f>IF($A77&lt;&gt;"",'PPC à compléter'!$I81,"")</f>
        <v/>
      </c>
      <c r="E77" s="23" t="str">
        <f>IF($A77&lt;&gt;"",'PPC à compléter'!$D81,"")</f>
        <v/>
      </c>
      <c r="F77" s="31" t="str">
        <f>IF($A77&lt;&gt;"",'PPC à compléter'!$K81,"")</f>
        <v/>
      </c>
      <c r="G77" s="23" t="str">
        <f>IF($A77&lt;&gt;"",'PPC à compléter'!$N81,"")</f>
        <v/>
      </c>
      <c r="H77" s="73" t="str">
        <f>IF($A77&lt;&gt;"",'PPC à compléter'!$L81,"")</f>
        <v/>
      </c>
      <c r="I77" s="73" t="str">
        <f>IF($A77&lt;&gt;"",'PPC à compléter'!$Q81,"")</f>
        <v/>
      </c>
      <c r="J77" s="19"/>
    </row>
    <row r="78" spans="1:10" s="20" customFormat="1" ht="15.6" x14ac:dyDescent="0.3">
      <c r="A78" s="28" t="str">
        <f>IF(AND($B$2&lt;&gt;"",'PPC à compléter'!$G82&lt;&gt;"",'PPC à compléter'!$K82&gt;40000),$B$2,"")</f>
        <v/>
      </c>
      <c r="B78" s="23" t="str">
        <f>IF($A78&lt;&gt;"",'PPC à compléter'!$G82,"")</f>
        <v/>
      </c>
      <c r="C78" s="23" t="str">
        <f>IF($A78&lt;&gt;"",'PPC à compléter'!$H82,"")</f>
        <v/>
      </c>
      <c r="D78" s="23" t="str">
        <f>IF($A78&lt;&gt;"",'PPC à compléter'!$I82,"")</f>
        <v/>
      </c>
      <c r="E78" s="23" t="str">
        <f>IF($A78&lt;&gt;"",'PPC à compléter'!$D82,"")</f>
        <v/>
      </c>
      <c r="F78" s="31" t="str">
        <f>IF($A78&lt;&gt;"",'PPC à compléter'!$K82,"")</f>
        <v/>
      </c>
      <c r="G78" s="23" t="str">
        <f>IF($A78&lt;&gt;"",'PPC à compléter'!$N82,"")</f>
        <v/>
      </c>
      <c r="H78" s="73" t="str">
        <f>IF($A78&lt;&gt;"",'PPC à compléter'!$L82,"")</f>
        <v/>
      </c>
      <c r="I78" s="73" t="str">
        <f>IF($A78&lt;&gt;"",'PPC à compléter'!$Q82,"")</f>
        <v/>
      </c>
      <c r="J78" s="19"/>
    </row>
    <row r="79" spans="1:10" s="20" customFormat="1" ht="15.6" x14ac:dyDescent="0.3">
      <c r="A79" s="28" t="str">
        <f>IF(AND($B$2&lt;&gt;"",'PPC à compléter'!$G83&lt;&gt;"",'PPC à compléter'!$K83&gt;40000),$B$2,"")</f>
        <v/>
      </c>
      <c r="B79" s="23" t="str">
        <f>IF($A79&lt;&gt;"",'PPC à compléter'!$G83,"")</f>
        <v/>
      </c>
      <c r="C79" s="23" t="str">
        <f>IF($A79&lt;&gt;"",'PPC à compléter'!$H83,"")</f>
        <v/>
      </c>
      <c r="D79" s="23" t="str">
        <f>IF($A79&lt;&gt;"",'PPC à compléter'!$I83,"")</f>
        <v/>
      </c>
      <c r="E79" s="23" t="str">
        <f>IF($A79&lt;&gt;"",'PPC à compléter'!$D83,"")</f>
        <v/>
      </c>
      <c r="F79" s="31" t="str">
        <f>IF($A79&lt;&gt;"",'PPC à compléter'!$K83,"")</f>
        <v/>
      </c>
      <c r="G79" s="23" t="str">
        <f>IF($A79&lt;&gt;"",'PPC à compléter'!$N83,"")</f>
        <v/>
      </c>
      <c r="H79" s="73" t="str">
        <f>IF($A79&lt;&gt;"",'PPC à compléter'!$L83,"")</f>
        <v/>
      </c>
      <c r="I79" s="73" t="str">
        <f>IF($A79&lt;&gt;"",'PPC à compléter'!$Q83,"")</f>
        <v/>
      </c>
      <c r="J79" s="19"/>
    </row>
    <row r="80" spans="1:10" s="20" customFormat="1" ht="15.6" x14ac:dyDescent="0.3">
      <c r="A80" s="28" t="str">
        <f>IF(AND($B$2&lt;&gt;"",'PPC à compléter'!$G84&lt;&gt;"",'PPC à compléter'!$K84&gt;40000),$B$2,"")</f>
        <v/>
      </c>
      <c r="B80" s="23" t="str">
        <f>IF($A80&lt;&gt;"",'PPC à compléter'!$G84,"")</f>
        <v/>
      </c>
      <c r="C80" s="23" t="str">
        <f>IF($A80&lt;&gt;"",'PPC à compléter'!$H84,"")</f>
        <v/>
      </c>
      <c r="D80" s="23" t="str">
        <f>IF($A80&lt;&gt;"",'PPC à compléter'!$I84,"")</f>
        <v/>
      </c>
      <c r="E80" s="23" t="str">
        <f>IF($A80&lt;&gt;"",'PPC à compléter'!$D84,"")</f>
        <v/>
      </c>
      <c r="F80" s="31" t="str">
        <f>IF($A80&lt;&gt;"",'PPC à compléter'!$K84,"")</f>
        <v/>
      </c>
      <c r="G80" s="23" t="str">
        <f>IF($A80&lt;&gt;"",'PPC à compléter'!$N84,"")</f>
        <v/>
      </c>
      <c r="H80" s="73" t="str">
        <f>IF($A80&lt;&gt;"",'PPC à compléter'!$L84,"")</f>
        <v/>
      </c>
      <c r="I80" s="73" t="str">
        <f>IF($A80&lt;&gt;"",'PPC à compléter'!$Q84,"")</f>
        <v/>
      </c>
      <c r="J80" s="19"/>
    </row>
    <row r="81" spans="1:10" s="20" customFormat="1" ht="15.6" x14ac:dyDescent="0.3">
      <c r="A81" s="28" t="str">
        <f>IF(AND($B$2&lt;&gt;"",'PPC à compléter'!$G85&lt;&gt;"",'PPC à compléter'!$K85&gt;40000),$B$2,"")</f>
        <v/>
      </c>
      <c r="B81" s="23" t="str">
        <f>IF($A81&lt;&gt;"",'PPC à compléter'!$G85,"")</f>
        <v/>
      </c>
      <c r="C81" s="23" t="str">
        <f>IF($A81&lt;&gt;"",'PPC à compléter'!$H85,"")</f>
        <v/>
      </c>
      <c r="D81" s="23" t="str">
        <f>IF($A81&lt;&gt;"",'PPC à compléter'!$I85,"")</f>
        <v/>
      </c>
      <c r="E81" s="23" t="str">
        <f>IF($A81&lt;&gt;"",'PPC à compléter'!$D85,"")</f>
        <v/>
      </c>
      <c r="F81" s="31" t="str">
        <f>IF($A81&lt;&gt;"",'PPC à compléter'!$K85,"")</f>
        <v/>
      </c>
      <c r="G81" s="23" t="str">
        <f>IF($A81&lt;&gt;"",'PPC à compléter'!$N85,"")</f>
        <v/>
      </c>
      <c r="H81" s="73" t="str">
        <f>IF($A81&lt;&gt;"",'PPC à compléter'!$L85,"")</f>
        <v/>
      </c>
      <c r="I81" s="73" t="str">
        <f>IF($A81&lt;&gt;"",'PPC à compléter'!$Q85,"")</f>
        <v/>
      </c>
      <c r="J81" s="19"/>
    </row>
    <row r="82" spans="1:10" s="20" customFormat="1" ht="15.6" x14ac:dyDescent="0.3">
      <c r="A82" s="28" t="str">
        <f>IF(AND($B$2&lt;&gt;"",'PPC à compléter'!$G86&lt;&gt;"",'PPC à compléter'!$K86&gt;40000),$B$2,"")</f>
        <v/>
      </c>
      <c r="B82" s="23" t="str">
        <f>IF($A82&lt;&gt;"",'PPC à compléter'!$G86,"")</f>
        <v/>
      </c>
      <c r="C82" s="23" t="str">
        <f>IF($A82&lt;&gt;"",'PPC à compléter'!$H86,"")</f>
        <v/>
      </c>
      <c r="D82" s="23" t="str">
        <f>IF($A82&lt;&gt;"",'PPC à compléter'!$I86,"")</f>
        <v/>
      </c>
      <c r="E82" s="23" t="str">
        <f>IF($A82&lt;&gt;"",'PPC à compléter'!$D86,"")</f>
        <v/>
      </c>
      <c r="F82" s="31" t="str">
        <f>IF($A82&lt;&gt;"",'PPC à compléter'!$K86,"")</f>
        <v/>
      </c>
      <c r="G82" s="23" t="str">
        <f>IF($A82&lt;&gt;"",'PPC à compléter'!$N86,"")</f>
        <v/>
      </c>
      <c r="H82" s="73" t="str">
        <f>IF($A82&lt;&gt;"",'PPC à compléter'!$L86,"")</f>
        <v/>
      </c>
      <c r="I82" s="73" t="str">
        <f>IF($A82&lt;&gt;"",'PPC à compléter'!$Q86,"")</f>
        <v/>
      </c>
      <c r="J82" s="19"/>
    </row>
    <row r="83" spans="1:10" s="20" customFormat="1" ht="15.6" x14ac:dyDescent="0.3">
      <c r="A83" s="28" t="str">
        <f>IF(AND($B$2&lt;&gt;"",'PPC à compléter'!$G87&lt;&gt;"",'PPC à compléter'!$K87&gt;40000),$B$2,"")</f>
        <v/>
      </c>
      <c r="B83" s="23" t="str">
        <f>IF($A83&lt;&gt;"",'PPC à compléter'!$G87,"")</f>
        <v/>
      </c>
      <c r="C83" s="23" t="str">
        <f>IF($A83&lt;&gt;"",'PPC à compléter'!$H87,"")</f>
        <v/>
      </c>
      <c r="D83" s="23" t="str">
        <f>IF($A83&lt;&gt;"",'PPC à compléter'!$I87,"")</f>
        <v/>
      </c>
      <c r="E83" s="23" t="str">
        <f>IF($A83&lt;&gt;"",'PPC à compléter'!$D87,"")</f>
        <v/>
      </c>
      <c r="F83" s="31" t="str">
        <f>IF($A83&lt;&gt;"",'PPC à compléter'!$K87,"")</f>
        <v/>
      </c>
      <c r="G83" s="23" t="str">
        <f>IF($A83&lt;&gt;"",'PPC à compléter'!$N87,"")</f>
        <v/>
      </c>
      <c r="H83" s="73" t="str">
        <f>IF($A83&lt;&gt;"",'PPC à compléter'!$L87,"")</f>
        <v/>
      </c>
      <c r="I83" s="73" t="str">
        <f>IF($A83&lt;&gt;"",'PPC à compléter'!$Q87,"")</f>
        <v/>
      </c>
      <c r="J83" s="19"/>
    </row>
    <row r="84" spans="1:10" s="20" customFormat="1" ht="15.6" x14ac:dyDescent="0.3">
      <c r="A84" s="28" t="str">
        <f>IF(AND($B$2&lt;&gt;"",'PPC à compléter'!$G88&lt;&gt;"",'PPC à compléter'!$K88&gt;40000),$B$2,"")</f>
        <v/>
      </c>
      <c r="B84" s="23" t="str">
        <f>IF($A84&lt;&gt;"",'PPC à compléter'!$G88,"")</f>
        <v/>
      </c>
      <c r="C84" s="23" t="str">
        <f>IF($A84&lt;&gt;"",'PPC à compléter'!$H88,"")</f>
        <v/>
      </c>
      <c r="D84" s="23" t="str">
        <f>IF($A84&lt;&gt;"",'PPC à compléter'!$I88,"")</f>
        <v/>
      </c>
      <c r="E84" s="23" t="str">
        <f>IF($A84&lt;&gt;"",'PPC à compléter'!$D88,"")</f>
        <v/>
      </c>
      <c r="F84" s="31" t="str">
        <f>IF($A84&lt;&gt;"",'PPC à compléter'!$K88,"")</f>
        <v/>
      </c>
      <c r="G84" s="23" t="str">
        <f>IF($A84&lt;&gt;"",'PPC à compléter'!$N88,"")</f>
        <v/>
      </c>
      <c r="H84" s="73" t="str">
        <f>IF($A84&lt;&gt;"",'PPC à compléter'!$L88,"")</f>
        <v/>
      </c>
      <c r="I84" s="73" t="str">
        <f>IF($A84&lt;&gt;"",'PPC à compléter'!$Q88,"")</f>
        <v/>
      </c>
      <c r="J84" s="19"/>
    </row>
    <row r="85" spans="1:10" s="20" customFormat="1" ht="15.6" x14ac:dyDescent="0.3">
      <c r="A85" s="28" t="str">
        <f>IF(AND($B$2&lt;&gt;"",'PPC à compléter'!$G89&lt;&gt;"",'PPC à compléter'!$K89&gt;40000),$B$2,"")</f>
        <v/>
      </c>
      <c r="B85" s="23" t="str">
        <f>IF($A85&lt;&gt;"",'PPC à compléter'!$G89,"")</f>
        <v/>
      </c>
      <c r="C85" s="23" t="str">
        <f>IF($A85&lt;&gt;"",'PPC à compléter'!$H89,"")</f>
        <v/>
      </c>
      <c r="D85" s="23" t="str">
        <f>IF($A85&lt;&gt;"",'PPC à compléter'!$I89,"")</f>
        <v/>
      </c>
      <c r="E85" s="23" t="str">
        <f>IF($A85&lt;&gt;"",'PPC à compléter'!$D89,"")</f>
        <v/>
      </c>
      <c r="F85" s="31" t="str">
        <f>IF($A85&lt;&gt;"",'PPC à compléter'!$K89,"")</f>
        <v/>
      </c>
      <c r="G85" s="23" t="str">
        <f>IF($A85&lt;&gt;"",'PPC à compléter'!$N89,"")</f>
        <v/>
      </c>
      <c r="H85" s="73" t="str">
        <f>IF($A85&lt;&gt;"",'PPC à compléter'!$L89,"")</f>
        <v/>
      </c>
      <c r="I85" s="73" t="str">
        <f>IF($A85&lt;&gt;"",'PPC à compléter'!$Q89,"")</f>
        <v/>
      </c>
      <c r="J85" s="19"/>
    </row>
    <row r="86" spans="1:10" s="20" customFormat="1" ht="15.6" x14ac:dyDescent="0.3">
      <c r="A86" s="28" t="str">
        <f>IF(AND($B$2&lt;&gt;"",'PPC à compléter'!$G90&lt;&gt;"",'PPC à compléter'!$K90&gt;40000),$B$2,"")</f>
        <v/>
      </c>
      <c r="B86" s="23" t="str">
        <f>IF($A86&lt;&gt;"",'PPC à compléter'!$G90,"")</f>
        <v/>
      </c>
      <c r="C86" s="23" t="str">
        <f>IF($A86&lt;&gt;"",'PPC à compléter'!$H90,"")</f>
        <v/>
      </c>
      <c r="D86" s="23" t="str">
        <f>IF($A86&lt;&gt;"",'PPC à compléter'!$I90,"")</f>
        <v/>
      </c>
      <c r="E86" s="23" t="str">
        <f>IF($A86&lt;&gt;"",'PPC à compléter'!$D90,"")</f>
        <v/>
      </c>
      <c r="F86" s="31" t="str">
        <f>IF($A86&lt;&gt;"",'PPC à compléter'!$K90,"")</f>
        <v/>
      </c>
      <c r="G86" s="23" t="str">
        <f>IF($A86&lt;&gt;"",'PPC à compléter'!$N90,"")</f>
        <v/>
      </c>
      <c r="H86" s="73" t="str">
        <f>IF($A86&lt;&gt;"",'PPC à compléter'!$L90,"")</f>
        <v/>
      </c>
      <c r="I86" s="73" t="str">
        <f>IF($A86&lt;&gt;"",'PPC à compléter'!$Q90,"")</f>
        <v/>
      </c>
      <c r="J86" s="19"/>
    </row>
    <row r="87" spans="1:10" s="20" customFormat="1" ht="15.6" x14ac:dyDescent="0.3">
      <c r="A87" s="28" t="str">
        <f>IF(AND($B$2&lt;&gt;"",'PPC à compléter'!$G91&lt;&gt;"",'PPC à compléter'!$K91&gt;40000),$B$2,"")</f>
        <v/>
      </c>
      <c r="B87" s="23" t="str">
        <f>IF($A87&lt;&gt;"",'PPC à compléter'!$G91,"")</f>
        <v/>
      </c>
      <c r="C87" s="23" t="str">
        <f>IF($A87&lt;&gt;"",'PPC à compléter'!$H91,"")</f>
        <v/>
      </c>
      <c r="D87" s="23" t="str">
        <f>IF($A87&lt;&gt;"",'PPC à compléter'!$I91,"")</f>
        <v/>
      </c>
      <c r="E87" s="23" t="str">
        <f>IF($A87&lt;&gt;"",'PPC à compléter'!$D91,"")</f>
        <v/>
      </c>
      <c r="F87" s="31" t="str">
        <f>IF($A87&lt;&gt;"",'PPC à compléter'!$K91,"")</f>
        <v/>
      </c>
      <c r="G87" s="23" t="str">
        <f>IF($A87&lt;&gt;"",'PPC à compléter'!$N91,"")</f>
        <v/>
      </c>
      <c r="H87" s="73" t="str">
        <f>IF($A87&lt;&gt;"",'PPC à compléter'!$L91,"")</f>
        <v/>
      </c>
      <c r="I87" s="73" t="str">
        <f>IF($A87&lt;&gt;"",'PPC à compléter'!$Q91,"")</f>
        <v/>
      </c>
      <c r="J87" s="19"/>
    </row>
    <row r="88" spans="1:10" s="20" customFormat="1" ht="15.6" x14ac:dyDescent="0.3">
      <c r="A88" s="28" t="str">
        <f>IF(AND($B$2&lt;&gt;"",'PPC à compléter'!$G92&lt;&gt;"",'PPC à compléter'!$K92&gt;40000),$B$2,"")</f>
        <v/>
      </c>
      <c r="B88" s="23" t="str">
        <f>IF($A88&lt;&gt;"",'PPC à compléter'!$G92,"")</f>
        <v/>
      </c>
      <c r="C88" s="23" t="str">
        <f>IF($A88&lt;&gt;"",'PPC à compléter'!$H92,"")</f>
        <v/>
      </c>
      <c r="D88" s="23" t="str">
        <f>IF($A88&lt;&gt;"",'PPC à compléter'!$I92,"")</f>
        <v/>
      </c>
      <c r="E88" s="23" t="str">
        <f>IF($A88&lt;&gt;"",'PPC à compléter'!$D92,"")</f>
        <v/>
      </c>
      <c r="F88" s="31" t="str">
        <f>IF($A88&lt;&gt;"",'PPC à compléter'!$K92,"")</f>
        <v/>
      </c>
      <c r="G88" s="23" t="str">
        <f>IF($A88&lt;&gt;"",'PPC à compléter'!$N92,"")</f>
        <v/>
      </c>
      <c r="H88" s="73" t="str">
        <f>IF($A88&lt;&gt;"",'PPC à compléter'!$L92,"")</f>
        <v/>
      </c>
      <c r="I88" s="73" t="str">
        <f>IF($A88&lt;&gt;"",'PPC à compléter'!$Q92,"")</f>
        <v/>
      </c>
      <c r="J88" s="19"/>
    </row>
    <row r="89" spans="1:10" s="20" customFormat="1" ht="15.6" x14ac:dyDescent="0.3">
      <c r="A89" s="28" t="str">
        <f>IF(AND($B$2&lt;&gt;"",'PPC à compléter'!$G93&lt;&gt;"",'PPC à compléter'!$K93&gt;40000),$B$2,"")</f>
        <v/>
      </c>
      <c r="B89" s="23" t="str">
        <f>IF($A89&lt;&gt;"",'PPC à compléter'!$G93,"")</f>
        <v/>
      </c>
      <c r="C89" s="23" t="str">
        <f>IF($A89&lt;&gt;"",'PPC à compléter'!$H93,"")</f>
        <v/>
      </c>
      <c r="D89" s="23" t="str">
        <f>IF($A89&lt;&gt;"",'PPC à compléter'!$I93,"")</f>
        <v/>
      </c>
      <c r="E89" s="23" t="str">
        <f>IF($A89&lt;&gt;"",'PPC à compléter'!$D93,"")</f>
        <v/>
      </c>
      <c r="F89" s="31" t="str">
        <f>IF($A89&lt;&gt;"",'PPC à compléter'!$K93,"")</f>
        <v/>
      </c>
      <c r="G89" s="23" t="str">
        <f>IF($A89&lt;&gt;"",'PPC à compléter'!$N93,"")</f>
        <v/>
      </c>
      <c r="H89" s="73" t="str">
        <f>IF($A89&lt;&gt;"",'PPC à compléter'!$L93,"")</f>
        <v/>
      </c>
      <c r="I89" s="73" t="str">
        <f>IF($A89&lt;&gt;"",'PPC à compléter'!$Q93,"")</f>
        <v/>
      </c>
      <c r="J89" s="19"/>
    </row>
    <row r="90" spans="1:10" s="20" customFormat="1" ht="15.6" x14ac:dyDescent="0.3">
      <c r="A90" s="28" t="str">
        <f>IF(AND($B$2&lt;&gt;"",'PPC à compléter'!$G94&lt;&gt;"",'PPC à compléter'!$K94&gt;40000),$B$2,"")</f>
        <v/>
      </c>
      <c r="B90" s="23" t="str">
        <f>IF($A90&lt;&gt;"",'PPC à compléter'!$G94,"")</f>
        <v/>
      </c>
      <c r="C90" s="23" t="str">
        <f>IF($A90&lt;&gt;"",'PPC à compléter'!$H94,"")</f>
        <v/>
      </c>
      <c r="D90" s="23" t="str">
        <f>IF($A90&lt;&gt;"",'PPC à compléter'!$I94,"")</f>
        <v/>
      </c>
      <c r="E90" s="23" t="str">
        <f>IF($A90&lt;&gt;"",'PPC à compléter'!$D94,"")</f>
        <v/>
      </c>
      <c r="F90" s="31" t="str">
        <f>IF($A90&lt;&gt;"",'PPC à compléter'!$K94,"")</f>
        <v/>
      </c>
      <c r="G90" s="23" t="str">
        <f>IF($A90&lt;&gt;"",'PPC à compléter'!$N94,"")</f>
        <v/>
      </c>
      <c r="H90" s="73" t="str">
        <f>IF($A90&lt;&gt;"",'PPC à compléter'!$L94,"")</f>
        <v/>
      </c>
      <c r="I90" s="73" t="str">
        <f>IF($A90&lt;&gt;"",'PPC à compléter'!$Q94,"")</f>
        <v/>
      </c>
      <c r="J90" s="19"/>
    </row>
    <row r="91" spans="1:10" s="20" customFormat="1" ht="15.6" x14ac:dyDescent="0.3">
      <c r="A91" s="28" t="str">
        <f>IF(AND($B$2&lt;&gt;"",'PPC à compléter'!$G95&lt;&gt;"",'PPC à compléter'!$K95&gt;40000),$B$2,"")</f>
        <v/>
      </c>
      <c r="B91" s="23" t="str">
        <f>IF($A91&lt;&gt;"",'PPC à compléter'!$G95,"")</f>
        <v/>
      </c>
      <c r="C91" s="23" t="str">
        <f>IF($A91&lt;&gt;"",'PPC à compléter'!$H95,"")</f>
        <v/>
      </c>
      <c r="D91" s="23" t="str">
        <f>IF($A91&lt;&gt;"",'PPC à compléter'!$I95,"")</f>
        <v/>
      </c>
      <c r="E91" s="23" t="str">
        <f>IF($A91&lt;&gt;"",'PPC à compléter'!$D95,"")</f>
        <v/>
      </c>
      <c r="F91" s="31" t="str">
        <f>IF($A91&lt;&gt;"",'PPC à compléter'!$K95,"")</f>
        <v/>
      </c>
      <c r="G91" s="23" t="str">
        <f>IF($A91&lt;&gt;"",'PPC à compléter'!$N95,"")</f>
        <v/>
      </c>
      <c r="H91" s="73" t="str">
        <f>IF($A91&lt;&gt;"",'PPC à compléter'!$L95,"")</f>
        <v/>
      </c>
      <c r="I91" s="73" t="str">
        <f>IF($A91&lt;&gt;"",'PPC à compléter'!$Q95,"")</f>
        <v/>
      </c>
      <c r="J91" s="19"/>
    </row>
    <row r="92" spans="1:10" s="20" customFormat="1" ht="15.6" x14ac:dyDescent="0.3">
      <c r="A92" s="28" t="str">
        <f>IF(AND($B$2&lt;&gt;"",'PPC à compléter'!$G96&lt;&gt;"",'PPC à compléter'!$K96&gt;40000),$B$2,"")</f>
        <v/>
      </c>
      <c r="B92" s="23" t="str">
        <f>IF($A92&lt;&gt;"",'PPC à compléter'!$G96,"")</f>
        <v/>
      </c>
      <c r="C92" s="23" t="str">
        <f>IF($A92&lt;&gt;"",'PPC à compléter'!$H96,"")</f>
        <v/>
      </c>
      <c r="D92" s="23" t="str">
        <f>IF($A92&lt;&gt;"",'PPC à compléter'!$I96,"")</f>
        <v/>
      </c>
      <c r="E92" s="23" t="str">
        <f>IF($A92&lt;&gt;"",'PPC à compléter'!$D96,"")</f>
        <v/>
      </c>
      <c r="F92" s="31" t="str">
        <f>IF($A92&lt;&gt;"",'PPC à compléter'!$K96,"")</f>
        <v/>
      </c>
      <c r="G92" s="23" t="str">
        <f>IF($A92&lt;&gt;"",'PPC à compléter'!$N96,"")</f>
        <v/>
      </c>
      <c r="H92" s="73" t="str">
        <f>IF($A92&lt;&gt;"",'PPC à compléter'!$L96,"")</f>
        <v/>
      </c>
      <c r="I92" s="73" t="str">
        <f>IF($A92&lt;&gt;"",'PPC à compléter'!$Q96,"")</f>
        <v/>
      </c>
      <c r="J92" s="19"/>
    </row>
    <row r="93" spans="1:10" s="20" customFormat="1" ht="15.6" x14ac:dyDescent="0.3">
      <c r="A93" s="28" t="str">
        <f>IF(AND($B$2&lt;&gt;"",'PPC à compléter'!$G97&lt;&gt;"",'PPC à compléter'!$K97&gt;40000),$B$2,"")</f>
        <v/>
      </c>
      <c r="B93" s="23" t="str">
        <f>IF($A93&lt;&gt;"",'PPC à compléter'!$G97,"")</f>
        <v/>
      </c>
      <c r="C93" s="23" t="str">
        <f>IF($A93&lt;&gt;"",'PPC à compléter'!$H97,"")</f>
        <v/>
      </c>
      <c r="D93" s="23" t="str">
        <f>IF($A93&lt;&gt;"",'PPC à compléter'!$I97,"")</f>
        <v/>
      </c>
      <c r="E93" s="23" t="str">
        <f>IF($A93&lt;&gt;"",'PPC à compléter'!$D97,"")</f>
        <v/>
      </c>
      <c r="F93" s="31" t="str">
        <f>IF($A93&lt;&gt;"",'PPC à compléter'!$K97,"")</f>
        <v/>
      </c>
      <c r="G93" s="23" t="str">
        <f>IF($A93&lt;&gt;"",'PPC à compléter'!$N97,"")</f>
        <v/>
      </c>
      <c r="H93" s="73" t="str">
        <f>IF($A93&lt;&gt;"",'PPC à compléter'!$L97,"")</f>
        <v/>
      </c>
      <c r="I93" s="73" t="str">
        <f>IF($A93&lt;&gt;"",'PPC à compléter'!$Q97,"")</f>
        <v/>
      </c>
      <c r="J93" s="19"/>
    </row>
    <row r="94" spans="1:10" s="20" customFormat="1" ht="15.6" x14ac:dyDescent="0.3">
      <c r="A94" s="28" t="str">
        <f>IF(AND($B$2&lt;&gt;"",'PPC à compléter'!$G98&lt;&gt;"",'PPC à compléter'!$K98&gt;40000),$B$2,"")</f>
        <v/>
      </c>
      <c r="B94" s="23" t="str">
        <f>IF($A94&lt;&gt;"",'PPC à compléter'!$G98,"")</f>
        <v/>
      </c>
      <c r="C94" s="23" t="str">
        <f>IF($A94&lt;&gt;"",'PPC à compléter'!$H98,"")</f>
        <v/>
      </c>
      <c r="D94" s="23" t="str">
        <f>IF($A94&lt;&gt;"",'PPC à compléter'!$I98,"")</f>
        <v/>
      </c>
      <c r="E94" s="23" t="str">
        <f>IF($A94&lt;&gt;"",'PPC à compléter'!$D98,"")</f>
        <v/>
      </c>
      <c r="F94" s="31" t="str">
        <f>IF($A94&lt;&gt;"",'PPC à compléter'!$K98,"")</f>
        <v/>
      </c>
      <c r="G94" s="23" t="str">
        <f>IF($A94&lt;&gt;"",'PPC à compléter'!$N98,"")</f>
        <v/>
      </c>
      <c r="H94" s="73" t="str">
        <f>IF($A94&lt;&gt;"",'PPC à compléter'!$L98,"")</f>
        <v/>
      </c>
      <c r="I94" s="73" t="str">
        <f>IF($A94&lt;&gt;"",'PPC à compléter'!$Q98,"")</f>
        <v/>
      </c>
      <c r="J94" s="19"/>
    </row>
    <row r="95" spans="1:10" s="20" customFormat="1" ht="15.6" x14ac:dyDescent="0.3">
      <c r="A95" s="28" t="str">
        <f>IF(AND($B$2&lt;&gt;"",'PPC à compléter'!$G99&lt;&gt;"",'PPC à compléter'!$K99&gt;40000),$B$2,"")</f>
        <v/>
      </c>
      <c r="B95" s="23" t="str">
        <f>IF($A95&lt;&gt;"",'PPC à compléter'!$G99,"")</f>
        <v/>
      </c>
      <c r="C95" s="23" t="str">
        <f>IF($A95&lt;&gt;"",'PPC à compléter'!$H99,"")</f>
        <v/>
      </c>
      <c r="D95" s="23" t="str">
        <f>IF($A95&lt;&gt;"",'PPC à compléter'!$I99,"")</f>
        <v/>
      </c>
      <c r="E95" s="23" t="str">
        <f>IF($A95&lt;&gt;"",'PPC à compléter'!$D99,"")</f>
        <v/>
      </c>
      <c r="F95" s="31" t="str">
        <f>IF($A95&lt;&gt;"",'PPC à compléter'!$K99,"")</f>
        <v/>
      </c>
      <c r="G95" s="23" t="str">
        <f>IF($A95&lt;&gt;"",'PPC à compléter'!$N99,"")</f>
        <v/>
      </c>
      <c r="H95" s="73" t="str">
        <f>IF($A95&lt;&gt;"",'PPC à compléter'!$L99,"")</f>
        <v/>
      </c>
      <c r="I95" s="73" t="str">
        <f>IF($A95&lt;&gt;"",'PPC à compléter'!$Q99,"")</f>
        <v/>
      </c>
      <c r="J95" s="19"/>
    </row>
    <row r="96" spans="1:10" s="20" customFormat="1" ht="15.6" x14ac:dyDescent="0.3">
      <c r="A96" s="28" t="str">
        <f>IF(AND($B$2&lt;&gt;"",'PPC à compléter'!$G100&lt;&gt;"",'PPC à compléter'!$K100&gt;40000),$B$2,"")</f>
        <v/>
      </c>
      <c r="B96" s="23" t="str">
        <f>IF($A96&lt;&gt;"",'PPC à compléter'!$G100,"")</f>
        <v/>
      </c>
      <c r="C96" s="23" t="str">
        <f>IF($A96&lt;&gt;"",'PPC à compléter'!$H100,"")</f>
        <v/>
      </c>
      <c r="D96" s="23" t="str">
        <f>IF($A96&lt;&gt;"",'PPC à compléter'!$I100,"")</f>
        <v/>
      </c>
      <c r="E96" s="23" t="str">
        <f>IF($A96&lt;&gt;"",'PPC à compléter'!$D100,"")</f>
        <v/>
      </c>
      <c r="F96" s="31" t="str">
        <f>IF($A96&lt;&gt;"",'PPC à compléter'!$K100,"")</f>
        <v/>
      </c>
      <c r="G96" s="23" t="str">
        <f>IF($A96&lt;&gt;"",'PPC à compléter'!$N100,"")</f>
        <v/>
      </c>
      <c r="H96" s="73" t="str">
        <f>IF($A96&lt;&gt;"",'PPC à compléter'!$L100,"")</f>
        <v/>
      </c>
      <c r="I96" s="73" t="str">
        <f>IF($A96&lt;&gt;"",'PPC à compléter'!$Q100,"")</f>
        <v/>
      </c>
      <c r="J96" s="19"/>
    </row>
    <row r="97" spans="1:10" s="20" customFormat="1" ht="15.6" x14ac:dyDescent="0.3">
      <c r="A97" s="28" t="str">
        <f>IF(AND($B$2&lt;&gt;"",'PPC à compléter'!$G101&lt;&gt;"",'PPC à compléter'!$K101&gt;40000),$B$2,"")</f>
        <v/>
      </c>
      <c r="B97" s="23" t="str">
        <f>IF($A97&lt;&gt;"",'PPC à compléter'!$G101,"")</f>
        <v/>
      </c>
      <c r="C97" s="23" t="str">
        <f>IF($A97&lt;&gt;"",'PPC à compléter'!$H101,"")</f>
        <v/>
      </c>
      <c r="D97" s="23" t="str">
        <f>IF($A97&lt;&gt;"",'PPC à compléter'!$I101,"")</f>
        <v/>
      </c>
      <c r="E97" s="23" t="str">
        <f>IF($A97&lt;&gt;"",'PPC à compléter'!$D101,"")</f>
        <v/>
      </c>
      <c r="F97" s="31" t="str">
        <f>IF($A97&lt;&gt;"",'PPC à compléter'!$K101,"")</f>
        <v/>
      </c>
      <c r="G97" s="23" t="str">
        <f>IF($A97&lt;&gt;"",'PPC à compléter'!$N101,"")</f>
        <v/>
      </c>
      <c r="H97" s="73" t="str">
        <f>IF($A97&lt;&gt;"",'PPC à compléter'!$L101,"")</f>
        <v/>
      </c>
      <c r="I97" s="73" t="str">
        <f>IF($A97&lt;&gt;"",'PPC à compléter'!$Q101,"")</f>
        <v/>
      </c>
      <c r="J97" s="19"/>
    </row>
    <row r="98" spans="1:10" s="20" customFormat="1" ht="15.6" x14ac:dyDescent="0.3">
      <c r="A98" s="28" t="str">
        <f>IF(AND($B$2&lt;&gt;"",'PPC à compléter'!$G102&lt;&gt;"",'PPC à compléter'!$K102&gt;40000),$B$2,"")</f>
        <v/>
      </c>
      <c r="B98" s="23" t="str">
        <f>IF($A98&lt;&gt;"",'PPC à compléter'!$G102,"")</f>
        <v/>
      </c>
      <c r="C98" s="23" t="str">
        <f>IF($A98&lt;&gt;"",'PPC à compléter'!$H102,"")</f>
        <v/>
      </c>
      <c r="D98" s="23" t="str">
        <f>IF($A98&lt;&gt;"",'PPC à compléter'!$I102,"")</f>
        <v/>
      </c>
      <c r="E98" s="23" t="str">
        <f>IF($A98&lt;&gt;"",'PPC à compléter'!$D102,"")</f>
        <v/>
      </c>
      <c r="F98" s="31" t="str">
        <f>IF($A98&lt;&gt;"",'PPC à compléter'!$K102,"")</f>
        <v/>
      </c>
      <c r="G98" s="23" t="str">
        <f>IF($A98&lt;&gt;"",'PPC à compléter'!$N102,"")</f>
        <v/>
      </c>
      <c r="H98" s="73" t="str">
        <f>IF($A98&lt;&gt;"",'PPC à compléter'!$L102,"")</f>
        <v/>
      </c>
      <c r="I98" s="73" t="str">
        <f>IF($A98&lt;&gt;"",'PPC à compléter'!$Q102,"")</f>
        <v/>
      </c>
      <c r="J98" s="19"/>
    </row>
    <row r="99" spans="1:10" s="20" customFormat="1" ht="15.6" x14ac:dyDescent="0.3">
      <c r="A99" s="28" t="str">
        <f>IF(AND($B$2&lt;&gt;"",'PPC à compléter'!$G103&lt;&gt;"",'PPC à compléter'!$K103&gt;40000),$B$2,"")</f>
        <v/>
      </c>
      <c r="B99" s="23" t="str">
        <f>IF($A99&lt;&gt;"",'PPC à compléter'!$G103,"")</f>
        <v/>
      </c>
      <c r="C99" s="23" t="str">
        <f>IF($A99&lt;&gt;"",'PPC à compléter'!$H103,"")</f>
        <v/>
      </c>
      <c r="D99" s="23" t="str">
        <f>IF($A99&lt;&gt;"",'PPC à compléter'!$I103,"")</f>
        <v/>
      </c>
      <c r="E99" s="23" t="str">
        <f>IF($A99&lt;&gt;"",'PPC à compléter'!$D103,"")</f>
        <v/>
      </c>
      <c r="F99" s="31" t="str">
        <f>IF($A99&lt;&gt;"",'PPC à compléter'!$K103,"")</f>
        <v/>
      </c>
      <c r="G99" s="23" t="str">
        <f>IF($A99&lt;&gt;"",'PPC à compléter'!$N103,"")</f>
        <v/>
      </c>
      <c r="H99" s="73" t="str">
        <f>IF($A99&lt;&gt;"",'PPC à compléter'!$L103,"")</f>
        <v/>
      </c>
      <c r="I99" s="73" t="str">
        <f>IF($A99&lt;&gt;"",'PPC à compléter'!$Q103,"")</f>
        <v/>
      </c>
      <c r="J99" s="19"/>
    </row>
    <row r="100" spans="1:10" s="20" customFormat="1" ht="15.6" x14ac:dyDescent="0.3">
      <c r="A100" s="28" t="str">
        <f>IF(AND($B$2&lt;&gt;"",'PPC à compléter'!$G104&lt;&gt;"",'PPC à compléter'!$K104&gt;40000),$B$2,"")</f>
        <v/>
      </c>
      <c r="B100" s="23" t="str">
        <f>IF($A100&lt;&gt;"",'PPC à compléter'!$G104,"")</f>
        <v/>
      </c>
      <c r="C100" s="23" t="str">
        <f>IF($A100&lt;&gt;"",'PPC à compléter'!$H104,"")</f>
        <v/>
      </c>
      <c r="D100" s="23" t="str">
        <f>IF($A100&lt;&gt;"",'PPC à compléter'!$I104,"")</f>
        <v/>
      </c>
      <c r="E100" s="23" t="str">
        <f>IF($A100&lt;&gt;"",'PPC à compléter'!$D104,"")</f>
        <v/>
      </c>
      <c r="F100" s="31" t="str">
        <f>IF($A100&lt;&gt;"",'PPC à compléter'!$K104,"")</f>
        <v/>
      </c>
      <c r="G100" s="23" t="str">
        <f>IF($A100&lt;&gt;"",'PPC à compléter'!$N104,"")</f>
        <v/>
      </c>
      <c r="H100" s="73" t="str">
        <f>IF($A100&lt;&gt;"",'PPC à compléter'!$L104,"")</f>
        <v/>
      </c>
      <c r="I100" s="73" t="str">
        <f>IF($A100&lt;&gt;"",'PPC à compléter'!$Q104,"")</f>
        <v/>
      </c>
      <c r="J100" s="19"/>
    </row>
    <row r="101" spans="1:10" s="20" customFormat="1" ht="15.6" x14ac:dyDescent="0.3">
      <c r="A101" s="28" t="str">
        <f>IF(AND($B$2&lt;&gt;"",'PPC à compléter'!$G105&lt;&gt;"",'PPC à compléter'!$K105&gt;40000),$B$2,"")</f>
        <v/>
      </c>
      <c r="B101" s="23" t="str">
        <f>IF($A101&lt;&gt;"",'PPC à compléter'!$G105,"")</f>
        <v/>
      </c>
      <c r="C101" s="23" t="str">
        <f>IF($A101&lt;&gt;"",'PPC à compléter'!$H105,"")</f>
        <v/>
      </c>
      <c r="D101" s="23" t="str">
        <f>IF($A101&lt;&gt;"",'PPC à compléter'!$I105,"")</f>
        <v/>
      </c>
      <c r="E101" s="23" t="str">
        <f>IF($A101&lt;&gt;"",'PPC à compléter'!$D105,"")</f>
        <v/>
      </c>
      <c r="F101" s="31" t="str">
        <f>IF($A101&lt;&gt;"",'PPC à compléter'!$K105,"")</f>
        <v/>
      </c>
      <c r="G101" s="23" t="str">
        <f>IF($A101&lt;&gt;"",'PPC à compléter'!$N105,"")</f>
        <v/>
      </c>
      <c r="H101" s="73" t="str">
        <f>IF($A101&lt;&gt;"",'PPC à compléter'!$L105,"")</f>
        <v/>
      </c>
      <c r="I101" s="73" t="str">
        <f>IF($A101&lt;&gt;"",'PPC à compléter'!$Q105,"")</f>
        <v/>
      </c>
      <c r="J101" s="19"/>
    </row>
    <row r="102" spans="1:10" s="20" customFormat="1" ht="15.6" x14ac:dyDescent="0.3">
      <c r="A102" s="28" t="str">
        <f>IF(AND($B$2&lt;&gt;"",'PPC à compléter'!$G106&lt;&gt;"",'PPC à compléter'!$K106&gt;40000),$B$2,"")</f>
        <v/>
      </c>
      <c r="B102" s="23" t="str">
        <f>IF($A102&lt;&gt;"",'PPC à compléter'!$G106,"")</f>
        <v/>
      </c>
      <c r="C102" s="23" t="str">
        <f>IF($A102&lt;&gt;"",'PPC à compléter'!$H106,"")</f>
        <v/>
      </c>
      <c r="D102" s="23" t="str">
        <f>IF($A102&lt;&gt;"",'PPC à compléter'!$I106,"")</f>
        <v/>
      </c>
      <c r="E102" s="23" t="str">
        <f>IF($A102&lt;&gt;"",'PPC à compléter'!$D106,"")</f>
        <v/>
      </c>
      <c r="F102" s="31" t="str">
        <f>IF($A102&lt;&gt;"",'PPC à compléter'!$K106,"")</f>
        <v/>
      </c>
      <c r="G102" s="23" t="str">
        <f>IF($A102&lt;&gt;"",'PPC à compléter'!$N106,"")</f>
        <v/>
      </c>
      <c r="H102" s="73" t="str">
        <f>IF($A102&lt;&gt;"",'PPC à compléter'!$L106,"")</f>
        <v/>
      </c>
      <c r="I102" s="73" t="str">
        <f>IF($A102&lt;&gt;"",'PPC à compléter'!$Q106,"")</f>
        <v/>
      </c>
      <c r="J102" s="19"/>
    </row>
    <row r="103" spans="1:10" s="20" customFormat="1" ht="15.6" x14ac:dyDescent="0.3">
      <c r="A103" s="28" t="str">
        <f>IF(AND($B$2&lt;&gt;"",'PPC à compléter'!$G107&lt;&gt;"",'PPC à compléter'!$K107&gt;40000),$B$2,"")</f>
        <v/>
      </c>
      <c r="B103" s="23" t="str">
        <f>IF($A103&lt;&gt;"",'PPC à compléter'!$G107,"")</f>
        <v/>
      </c>
      <c r="C103" s="23" t="str">
        <f>IF($A103&lt;&gt;"",'PPC à compléter'!$H107,"")</f>
        <v/>
      </c>
      <c r="D103" s="23" t="str">
        <f>IF($A103&lt;&gt;"",'PPC à compléter'!$I107,"")</f>
        <v/>
      </c>
      <c r="E103" s="23" t="str">
        <f>IF($A103&lt;&gt;"",'PPC à compléter'!$D107,"")</f>
        <v/>
      </c>
      <c r="F103" s="31" t="str">
        <f>IF($A103&lt;&gt;"",'PPC à compléter'!$K107,"")</f>
        <v/>
      </c>
      <c r="G103" s="23" t="str">
        <f>IF($A103&lt;&gt;"",'PPC à compléter'!$N107,"")</f>
        <v/>
      </c>
      <c r="H103" s="73" t="str">
        <f>IF($A103&lt;&gt;"",'PPC à compléter'!$L107,"")</f>
        <v/>
      </c>
      <c r="I103" s="73" t="str">
        <f>IF($A103&lt;&gt;"",'PPC à compléter'!$Q107,"")</f>
        <v/>
      </c>
      <c r="J103" s="19"/>
    </row>
    <row r="104" spans="1:10" s="20" customFormat="1" ht="15.6" x14ac:dyDescent="0.3">
      <c r="A104" s="28" t="str">
        <f>IF(AND($B$2&lt;&gt;"",'PPC à compléter'!$G108&lt;&gt;"",'PPC à compléter'!$K108&gt;40000),$B$2,"")</f>
        <v/>
      </c>
      <c r="B104" s="23" t="str">
        <f>IF($A104&lt;&gt;"",'PPC à compléter'!$G108,"")</f>
        <v/>
      </c>
      <c r="C104" s="23" t="str">
        <f>IF($A104&lt;&gt;"",'PPC à compléter'!$H108,"")</f>
        <v/>
      </c>
      <c r="D104" s="23" t="str">
        <f>IF($A104&lt;&gt;"",'PPC à compléter'!$I108,"")</f>
        <v/>
      </c>
      <c r="E104" s="23" t="str">
        <f>IF($A104&lt;&gt;"",'PPC à compléter'!$D108,"")</f>
        <v/>
      </c>
      <c r="F104" s="31" t="str">
        <f>IF($A104&lt;&gt;"",'PPC à compléter'!$K108,"")</f>
        <v/>
      </c>
      <c r="G104" s="23" t="str">
        <f>IF($A104&lt;&gt;"",'PPC à compléter'!$N108,"")</f>
        <v/>
      </c>
      <c r="H104" s="73" t="str">
        <f>IF($A104&lt;&gt;"",'PPC à compléter'!$L108,"")</f>
        <v/>
      </c>
      <c r="I104" s="73" t="str">
        <f>IF($A104&lt;&gt;"",'PPC à compléter'!$Q108,"")</f>
        <v/>
      </c>
      <c r="J104" s="19"/>
    </row>
    <row r="105" spans="1:10" s="20" customFormat="1" ht="15.6" x14ac:dyDescent="0.3">
      <c r="A105" s="28" t="str">
        <f>IF(AND($B$2&lt;&gt;"",'PPC à compléter'!$G109&lt;&gt;"",'PPC à compléter'!$K109&gt;40000),$B$2,"")</f>
        <v/>
      </c>
      <c r="B105" s="23" t="str">
        <f>IF($A105&lt;&gt;"",'PPC à compléter'!$G109,"")</f>
        <v/>
      </c>
      <c r="C105" s="23" t="str">
        <f>IF($A105&lt;&gt;"",'PPC à compléter'!$H109,"")</f>
        <v/>
      </c>
      <c r="D105" s="23" t="str">
        <f>IF($A105&lt;&gt;"",'PPC à compléter'!$I109,"")</f>
        <v/>
      </c>
      <c r="E105" s="23" t="str">
        <f>IF($A105&lt;&gt;"",'PPC à compléter'!$D109,"")</f>
        <v/>
      </c>
      <c r="F105" s="31" t="str">
        <f>IF($A105&lt;&gt;"",'PPC à compléter'!$K109,"")</f>
        <v/>
      </c>
      <c r="G105" s="23" t="str">
        <f>IF($A105&lt;&gt;"",'PPC à compléter'!$N109,"")</f>
        <v/>
      </c>
      <c r="H105" s="73" t="str">
        <f>IF($A105&lt;&gt;"",'PPC à compléter'!$L109,"")</f>
        <v/>
      </c>
      <c r="I105" s="73" t="str">
        <f>IF($A105&lt;&gt;"",'PPC à compléter'!$Q109,"")</f>
        <v/>
      </c>
      <c r="J105" s="19"/>
    </row>
  </sheetData>
  <sheetProtection algorithmName="SHA-512" hashValue="uE9cxhC+DcFYBeynSzqOaWPGdIWBEIglTrdGAyjwfqzpNETstCANGkMTzmRC7+X6LGu6dkDeVDV6EOHXa+Qy2g==" saltValue="sCDD8hUz030KtXf9vlwrdw==" spinCount="100000" sheet="1" objects="1" scenarios="1"/>
  <mergeCells count="1">
    <mergeCell ref="B2:I2"/>
  </mergeCells>
  <pageMargins left="0.7" right="0.7" top="0.75" bottom="0.75" header="0.3" footer="0.3"/>
  <pageSetup paperSize="9" scale="42"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0" tint="-0.14999847407452621"/>
  </sheetPr>
  <dimension ref="A1:S276"/>
  <sheetViews>
    <sheetView zoomScaleNormal="100" workbookViewId="0"/>
  </sheetViews>
  <sheetFormatPr baseColWidth="10" defaultRowHeight="14.4" x14ac:dyDescent="0.3"/>
  <cols>
    <col min="1" max="1" width="45" style="72" bestFit="1" customWidth="1"/>
    <col min="2" max="2" width="12.88671875" style="84" bestFit="1" customWidth="1"/>
    <col min="3" max="3" width="34.33203125" style="84" bestFit="1" customWidth="1"/>
    <col min="4" max="4" width="30.33203125" customWidth="1"/>
    <col min="5" max="5" width="10.88671875" style="79" customWidth="1"/>
    <col min="6" max="6" width="53.88671875" style="79" bestFit="1" customWidth="1"/>
    <col min="7" max="7" width="9.6640625" style="79" customWidth="1"/>
    <col min="8" max="8" width="96.109375" style="79" bestFit="1" customWidth="1"/>
    <col min="9" max="9" width="13.109375" customWidth="1"/>
    <col min="10" max="10" width="79.109375" customWidth="1"/>
    <col min="11" max="11" width="13.33203125" style="2" customWidth="1"/>
    <col min="12" max="12" width="12.33203125" style="2" customWidth="1"/>
    <col min="13" max="13" width="11.5546875" style="2" customWidth="1"/>
    <col min="14" max="14" width="13.44140625" style="2" customWidth="1"/>
    <col min="15" max="15" width="10.109375" style="2" customWidth="1"/>
    <col min="16" max="16" width="11.6640625" style="2" bestFit="1" customWidth="1"/>
    <col min="17" max="17" width="12.109375" style="2" customWidth="1"/>
    <col min="18" max="18" width="12.5546875" style="2" customWidth="1"/>
    <col min="19" max="19" width="14.44140625" bestFit="1" customWidth="1"/>
  </cols>
  <sheetData>
    <row r="1" spans="1:19" ht="86.4" x14ac:dyDescent="0.25">
      <c r="A1" s="3" t="s">
        <v>39</v>
      </c>
      <c r="B1" s="81" t="s">
        <v>1</v>
      </c>
      <c r="C1" s="3" t="s">
        <v>328</v>
      </c>
      <c r="D1" s="3" t="s">
        <v>330</v>
      </c>
      <c r="E1" s="74" t="s">
        <v>499</v>
      </c>
      <c r="F1" s="74" t="s">
        <v>331</v>
      </c>
      <c r="G1" s="74" t="s">
        <v>500</v>
      </c>
      <c r="H1" s="74" t="s">
        <v>332</v>
      </c>
      <c r="I1" s="4" t="s">
        <v>34</v>
      </c>
      <c r="J1" s="3" t="s">
        <v>23</v>
      </c>
      <c r="K1" s="62" t="s">
        <v>347</v>
      </c>
      <c r="L1" s="62" t="s">
        <v>24</v>
      </c>
      <c r="M1" s="62" t="s">
        <v>348</v>
      </c>
      <c r="N1" s="62" t="s">
        <v>25</v>
      </c>
      <c r="O1" s="62" t="s">
        <v>3</v>
      </c>
      <c r="P1" s="62" t="s">
        <v>349</v>
      </c>
      <c r="Q1" s="62" t="s">
        <v>313</v>
      </c>
      <c r="R1" s="62" t="s">
        <v>18</v>
      </c>
      <c r="S1" s="62" t="s">
        <v>326</v>
      </c>
    </row>
    <row r="2" spans="1:19" x14ac:dyDescent="0.3">
      <c r="A2" s="32" t="s">
        <v>40</v>
      </c>
      <c r="B2" s="82" t="s">
        <v>38</v>
      </c>
      <c r="C2" s="83" t="s">
        <v>333</v>
      </c>
      <c r="D2" s="71" t="s">
        <v>505</v>
      </c>
      <c r="E2" s="78" t="s">
        <v>497</v>
      </c>
      <c r="F2" s="78" t="s">
        <v>510</v>
      </c>
      <c r="G2" s="75" t="s">
        <v>364</v>
      </c>
      <c r="H2" s="93" t="s">
        <v>365</v>
      </c>
      <c r="I2" s="94" t="s">
        <v>356</v>
      </c>
      <c r="J2" s="63" t="s">
        <v>9</v>
      </c>
      <c r="K2" s="64"/>
      <c r="L2" s="64"/>
      <c r="M2" s="64"/>
      <c r="N2" s="64"/>
      <c r="O2" s="64"/>
      <c r="P2" s="64"/>
      <c r="Q2" s="64"/>
      <c r="R2" s="64"/>
      <c r="S2" s="64"/>
    </row>
    <row r="3" spans="1:19" x14ac:dyDescent="0.3">
      <c r="A3" s="32" t="s">
        <v>41</v>
      </c>
      <c r="B3" s="82" t="s">
        <v>5</v>
      </c>
      <c r="C3" s="83" t="s">
        <v>336</v>
      </c>
      <c r="D3" s="98" t="s">
        <v>533</v>
      </c>
      <c r="E3" s="75" t="s">
        <v>363</v>
      </c>
      <c r="F3" s="75" t="s">
        <v>33</v>
      </c>
      <c r="G3" s="76" t="s">
        <v>366</v>
      </c>
      <c r="H3" s="77" t="s">
        <v>367</v>
      </c>
      <c r="I3" s="94" t="s">
        <v>333</v>
      </c>
      <c r="J3" s="63" t="s">
        <v>517</v>
      </c>
      <c r="K3" s="64">
        <v>0</v>
      </c>
      <c r="L3" s="64">
        <v>0</v>
      </c>
      <c r="M3" s="64">
        <v>0</v>
      </c>
      <c r="N3" s="64">
        <v>21</v>
      </c>
      <c r="O3" s="64">
        <v>5</v>
      </c>
      <c r="P3" s="64">
        <v>5</v>
      </c>
      <c r="Q3" s="64">
        <v>0</v>
      </c>
      <c r="R3" s="64">
        <v>1</v>
      </c>
      <c r="S3" s="64">
        <f t="shared" ref="S3:S19" si="0">SUM(K3:R3)</f>
        <v>32</v>
      </c>
    </row>
    <row r="4" spans="1:19" x14ac:dyDescent="0.3">
      <c r="A4" s="32" t="s">
        <v>42</v>
      </c>
      <c r="B4" s="82" t="s">
        <v>2</v>
      </c>
      <c r="C4" s="83" t="s">
        <v>335</v>
      </c>
      <c r="D4" s="98" t="s">
        <v>534</v>
      </c>
      <c r="E4" s="78" t="s">
        <v>496</v>
      </c>
      <c r="F4" s="78" t="s">
        <v>511</v>
      </c>
      <c r="G4" s="76" t="s">
        <v>368</v>
      </c>
      <c r="H4" s="77" t="s">
        <v>369</v>
      </c>
      <c r="J4" s="63" t="s">
        <v>518</v>
      </c>
      <c r="K4" s="64">
        <v>0</v>
      </c>
      <c r="L4" s="64">
        <v>0</v>
      </c>
      <c r="M4" s="64">
        <v>0</v>
      </c>
      <c r="N4" s="64">
        <v>21</v>
      </c>
      <c r="O4" s="64">
        <v>7</v>
      </c>
      <c r="P4" s="64">
        <v>7</v>
      </c>
      <c r="Q4" s="64">
        <v>0</v>
      </c>
      <c r="R4" s="64">
        <v>2</v>
      </c>
      <c r="S4" s="64">
        <f t="shared" si="0"/>
        <v>37</v>
      </c>
    </row>
    <row r="5" spans="1:19" x14ac:dyDescent="0.3">
      <c r="A5" s="32" t="s">
        <v>43</v>
      </c>
      <c r="B5" s="82" t="s">
        <v>317</v>
      </c>
      <c r="C5" s="83" t="s">
        <v>334</v>
      </c>
      <c r="D5" s="98" t="s">
        <v>536</v>
      </c>
      <c r="E5" s="78" t="s">
        <v>432</v>
      </c>
      <c r="F5" s="78" t="s">
        <v>512</v>
      </c>
      <c r="G5" s="76" t="s">
        <v>370</v>
      </c>
      <c r="H5" s="77" t="s">
        <v>371</v>
      </c>
      <c r="J5" s="97" t="s">
        <v>532</v>
      </c>
      <c r="K5" s="99">
        <v>0</v>
      </c>
      <c r="L5" s="99">
        <v>0</v>
      </c>
      <c r="M5" s="99">
        <v>0</v>
      </c>
      <c r="N5" s="99">
        <v>21</v>
      </c>
      <c r="O5" s="99">
        <v>5</v>
      </c>
      <c r="P5" s="99">
        <v>5</v>
      </c>
      <c r="Q5" s="99">
        <v>0</v>
      </c>
      <c r="R5" s="99">
        <v>1</v>
      </c>
      <c r="S5" s="99">
        <f t="shared" ref="S5" si="1">SUM(K5:R5)</f>
        <v>32</v>
      </c>
    </row>
    <row r="6" spans="1:19" x14ac:dyDescent="0.3">
      <c r="A6" s="32" t="s">
        <v>44</v>
      </c>
      <c r="B6" s="82" t="s">
        <v>318</v>
      </c>
      <c r="D6" s="98" t="s">
        <v>537</v>
      </c>
      <c r="E6" s="78" t="s">
        <v>471</v>
      </c>
      <c r="F6" s="78" t="s">
        <v>513</v>
      </c>
      <c r="G6" s="76" t="s">
        <v>372</v>
      </c>
      <c r="H6" s="77" t="s">
        <v>373</v>
      </c>
      <c r="J6" s="63" t="s">
        <v>531</v>
      </c>
      <c r="K6" s="64">
        <v>7</v>
      </c>
      <c r="L6" s="64">
        <v>0</v>
      </c>
      <c r="M6" s="64">
        <v>0</v>
      </c>
      <c r="N6" s="64">
        <v>21</v>
      </c>
      <c r="O6" s="64">
        <v>7</v>
      </c>
      <c r="P6" s="64">
        <v>5</v>
      </c>
      <c r="Q6" s="64">
        <v>5</v>
      </c>
      <c r="R6" s="64">
        <v>5</v>
      </c>
      <c r="S6" s="64">
        <f t="shared" si="0"/>
        <v>50</v>
      </c>
    </row>
    <row r="7" spans="1:19" x14ac:dyDescent="0.3">
      <c r="A7" s="32" t="s">
        <v>45</v>
      </c>
      <c r="B7" s="82" t="s">
        <v>319</v>
      </c>
      <c r="C7" s="85"/>
      <c r="D7" s="98" t="s">
        <v>538</v>
      </c>
      <c r="E7" s="75" t="s">
        <v>398</v>
      </c>
      <c r="F7" s="78" t="s">
        <v>360</v>
      </c>
      <c r="G7" s="76" t="s">
        <v>374</v>
      </c>
      <c r="H7" s="77" t="s">
        <v>375</v>
      </c>
      <c r="J7" s="63" t="s">
        <v>519</v>
      </c>
      <c r="K7" s="64">
        <v>0</v>
      </c>
      <c r="L7" s="64">
        <v>0</v>
      </c>
      <c r="M7" s="64">
        <v>0</v>
      </c>
      <c r="N7" s="64">
        <v>30</v>
      </c>
      <c r="O7" s="64">
        <v>14</v>
      </c>
      <c r="P7" s="64">
        <v>10</v>
      </c>
      <c r="Q7" s="64">
        <v>3</v>
      </c>
      <c r="R7" s="64">
        <v>5</v>
      </c>
      <c r="S7" s="64">
        <f t="shared" si="0"/>
        <v>62</v>
      </c>
    </row>
    <row r="8" spans="1:19" x14ac:dyDescent="0.3">
      <c r="A8" s="32" t="s">
        <v>46</v>
      </c>
      <c r="B8" s="82" t="s">
        <v>4</v>
      </c>
      <c r="C8" s="85"/>
      <c r="D8" s="98" t="s">
        <v>535</v>
      </c>
      <c r="E8" s="78" t="s">
        <v>498</v>
      </c>
      <c r="F8" s="78" t="s">
        <v>322</v>
      </c>
      <c r="G8" s="76" t="s">
        <v>376</v>
      </c>
      <c r="H8" s="77" t="s">
        <v>377</v>
      </c>
      <c r="J8" s="63" t="s">
        <v>523</v>
      </c>
      <c r="K8" s="64">
        <v>7</v>
      </c>
      <c r="L8" s="64">
        <v>0</v>
      </c>
      <c r="M8" s="64">
        <v>0</v>
      </c>
      <c r="N8" s="64">
        <v>30</v>
      </c>
      <c r="O8" s="64">
        <v>14</v>
      </c>
      <c r="P8" s="64">
        <v>10</v>
      </c>
      <c r="Q8" s="64">
        <v>5</v>
      </c>
      <c r="R8" s="64">
        <v>5</v>
      </c>
      <c r="S8" s="64">
        <f t="shared" si="0"/>
        <v>71</v>
      </c>
    </row>
    <row r="9" spans="1:19" x14ac:dyDescent="0.3">
      <c r="A9" s="32" t="s">
        <v>47</v>
      </c>
      <c r="B9" s="82" t="s">
        <v>6</v>
      </c>
      <c r="C9" s="85"/>
      <c r="D9" s="71" t="s">
        <v>337</v>
      </c>
      <c r="E9" s="78" t="s">
        <v>495</v>
      </c>
      <c r="F9" s="78" t="s">
        <v>8</v>
      </c>
      <c r="G9" s="76" t="s">
        <v>378</v>
      </c>
      <c r="H9" s="77" t="s">
        <v>379</v>
      </c>
      <c r="J9" s="63" t="s">
        <v>524</v>
      </c>
      <c r="K9" s="64">
        <v>0</v>
      </c>
      <c r="L9" s="64">
        <v>21</v>
      </c>
      <c r="M9" s="64">
        <v>0</v>
      </c>
      <c r="N9" s="64">
        <v>30</v>
      </c>
      <c r="O9" s="64">
        <v>14</v>
      </c>
      <c r="P9" s="64">
        <v>10</v>
      </c>
      <c r="Q9" s="64">
        <v>3</v>
      </c>
      <c r="R9" s="64">
        <v>5</v>
      </c>
      <c r="S9" s="64">
        <f t="shared" si="0"/>
        <v>83</v>
      </c>
    </row>
    <row r="10" spans="1:19" x14ac:dyDescent="0.3">
      <c r="A10" s="32" t="s">
        <v>48</v>
      </c>
      <c r="B10" s="82"/>
      <c r="C10" s="85"/>
      <c r="D10" s="71" t="s">
        <v>338</v>
      </c>
      <c r="E10" s="78" t="s">
        <v>483</v>
      </c>
      <c r="F10" s="78" t="s">
        <v>361</v>
      </c>
      <c r="G10" s="76" t="s">
        <v>380</v>
      </c>
      <c r="H10" s="77" t="s">
        <v>381</v>
      </c>
      <c r="J10" s="63" t="s">
        <v>525</v>
      </c>
      <c r="K10" s="64">
        <v>7</v>
      </c>
      <c r="L10" s="64">
        <v>21</v>
      </c>
      <c r="M10" s="64">
        <v>0</v>
      </c>
      <c r="N10" s="64">
        <v>30</v>
      </c>
      <c r="O10" s="64">
        <v>14</v>
      </c>
      <c r="P10" s="64">
        <v>10</v>
      </c>
      <c r="Q10" s="64">
        <v>5</v>
      </c>
      <c r="R10" s="64">
        <v>5</v>
      </c>
      <c r="S10" s="64">
        <f t="shared" si="0"/>
        <v>92</v>
      </c>
    </row>
    <row r="11" spans="1:19" x14ac:dyDescent="0.3">
      <c r="A11" s="32" t="s">
        <v>49</v>
      </c>
      <c r="D11" s="71" t="s">
        <v>345</v>
      </c>
      <c r="E11" s="71"/>
      <c r="F11" s="71"/>
      <c r="G11" s="77" t="s">
        <v>382</v>
      </c>
      <c r="H11" s="77" t="s">
        <v>383</v>
      </c>
      <c r="J11" s="63" t="s">
        <v>526</v>
      </c>
      <c r="K11" s="64">
        <v>0</v>
      </c>
      <c r="L11" s="64">
        <v>0</v>
      </c>
      <c r="M11" s="64">
        <v>0</v>
      </c>
      <c r="N11" s="64">
        <v>30</v>
      </c>
      <c r="O11" s="64">
        <v>14</v>
      </c>
      <c r="P11" s="64">
        <v>10</v>
      </c>
      <c r="Q11" s="64">
        <v>3</v>
      </c>
      <c r="R11" s="64">
        <v>5</v>
      </c>
      <c r="S11" s="64">
        <f t="shared" si="0"/>
        <v>62</v>
      </c>
    </row>
    <row r="12" spans="1:19" x14ac:dyDescent="0.3">
      <c r="A12" s="32" t="s">
        <v>50</v>
      </c>
      <c r="D12" s="98" t="s">
        <v>540</v>
      </c>
      <c r="G12" s="76" t="s">
        <v>384</v>
      </c>
      <c r="H12" s="77" t="s">
        <v>385</v>
      </c>
      <c r="J12" s="63" t="s">
        <v>527</v>
      </c>
      <c r="K12" s="64">
        <v>7</v>
      </c>
      <c r="L12" s="64">
        <v>0</v>
      </c>
      <c r="M12" s="64">
        <v>0</v>
      </c>
      <c r="N12" s="64">
        <v>30</v>
      </c>
      <c r="O12" s="64">
        <v>14</v>
      </c>
      <c r="P12" s="64">
        <v>10</v>
      </c>
      <c r="Q12" s="64">
        <v>5</v>
      </c>
      <c r="R12" s="64">
        <v>5</v>
      </c>
      <c r="S12" s="64">
        <f t="shared" si="0"/>
        <v>71</v>
      </c>
    </row>
    <row r="13" spans="1:19" x14ac:dyDescent="0.3">
      <c r="A13" s="32" t="s">
        <v>51</v>
      </c>
      <c r="D13" s="71" t="s">
        <v>339</v>
      </c>
      <c r="G13" s="77" t="s">
        <v>386</v>
      </c>
      <c r="H13" s="77" t="s">
        <v>387</v>
      </c>
      <c r="J13" s="63" t="s">
        <v>528</v>
      </c>
      <c r="K13" s="64">
        <v>14</v>
      </c>
      <c r="L13" s="64">
        <v>0</v>
      </c>
      <c r="M13" s="64">
        <v>0</v>
      </c>
      <c r="N13" s="64">
        <v>30</v>
      </c>
      <c r="O13" s="64">
        <v>20</v>
      </c>
      <c r="P13" s="64">
        <v>0</v>
      </c>
      <c r="Q13" s="64">
        <v>5</v>
      </c>
      <c r="R13" s="64">
        <v>11</v>
      </c>
      <c r="S13" s="64">
        <f t="shared" si="0"/>
        <v>80</v>
      </c>
    </row>
    <row r="14" spans="1:19" x14ac:dyDescent="0.3">
      <c r="A14" s="32" t="s">
        <v>52</v>
      </c>
      <c r="D14" s="71" t="s">
        <v>340</v>
      </c>
      <c r="G14" s="76" t="s">
        <v>388</v>
      </c>
      <c r="H14" s="77" t="s">
        <v>389</v>
      </c>
      <c r="J14" s="63" t="s">
        <v>520</v>
      </c>
      <c r="K14" s="64">
        <v>14</v>
      </c>
      <c r="L14" s="64">
        <v>30</v>
      </c>
      <c r="M14" s="64">
        <v>14</v>
      </c>
      <c r="N14" s="64">
        <v>30</v>
      </c>
      <c r="O14" s="64">
        <v>20</v>
      </c>
      <c r="P14" s="64">
        <v>0</v>
      </c>
      <c r="Q14" s="64">
        <v>5</v>
      </c>
      <c r="R14" s="64">
        <v>11</v>
      </c>
      <c r="S14" s="64">
        <f t="shared" si="0"/>
        <v>124</v>
      </c>
    </row>
    <row r="15" spans="1:19" x14ac:dyDescent="0.3">
      <c r="A15" s="32" t="s">
        <v>53</v>
      </c>
      <c r="D15" s="71" t="s">
        <v>320</v>
      </c>
      <c r="G15" s="77" t="s">
        <v>390</v>
      </c>
      <c r="H15" s="77" t="s">
        <v>506</v>
      </c>
      <c r="J15" s="63" t="s">
        <v>521</v>
      </c>
      <c r="K15" s="64">
        <v>14</v>
      </c>
      <c r="L15" s="64">
        <v>30</v>
      </c>
      <c r="M15" s="64">
        <v>14</v>
      </c>
      <c r="N15" s="64">
        <v>30</v>
      </c>
      <c r="O15" s="64">
        <v>20</v>
      </c>
      <c r="P15" s="64">
        <v>14</v>
      </c>
      <c r="Q15" s="64">
        <v>5</v>
      </c>
      <c r="R15" s="64">
        <v>11</v>
      </c>
      <c r="S15" s="64">
        <f t="shared" si="0"/>
        <v>138</v>
      </c>
    </row>
    <row r="16" spans="1:19" x14ac:dyDescent="0.3">
      <c r="A16" s="32" t="s">
        <v>54</v>
      </c>
      <c r="D16" s="71" t="s">
        <v>341</v>
      </c>
      <c r="G16" s="77" t="s">
        <v>391</v>
      </c>
      <c r="H16" s="77" t="s">
        <v>392</v>
      </c>
      <c r="J16" s="63" t="s">
        <v>522</v>
      </c>
      <c r="K16" s="64">
        <v>14</v>
      </c>
      <c r="L16" s="64">
        <v>45</v>
      </c>
      <c r="M16" s="64">
        <v>30</v>
      </c>
      <c r="N16" s="64">
        <v>45</v>
      </c>
      <c r="O16" s="64">
        <v>30</v>
      </c>
      <c r="P16" s="64">
        <v>0</v>
      </c>
      <c r="Q16" s="64">
        <v>5</v>
      </c>
      <c r="R16" s="64">
        <v>30</v>
      </c>
      <c r="S16" s="64">
        <f t="shared" si="0"/>
        <v>199</v>
      </c>
    </row>
    <row r="17" spans="1:19" x14ac:dyDescent="0.3">
      <c r="A17" s="32" t="s">
        <v>55</v>
      </c>
      <c r="D17" s="71" t="s">
        <v>7</v>
      </c>
      <c r="G17" s="77" t="s">
        <v>393</v>
      </c>
      <c r="H17" s="77" t="s">
        <v>394</v>
      </c>
      <c r="J17" s="63" t="s">
        <v>323</v>
      </c>
      <c r="K17" s="64">
        <v>14</v>
      </c>
      <c r="L17" s="64">
        <v>0</v>
      </c>
      <c r="M17" s="64">
        <v>0</v>
      </c>
      <c r="N17" s="64">
        <v>90</v>
      </c>
      <c r="O17" s="64">
        <v>30</v>
      </c>
      <c r="P17" s="64">
        <v>0</v>
      </c>
      <c r="Q17" s="64">
        <v>5</v>
      </c>
      <c r="R17" s="64">
        <v>30</v>
      </c>
      <c r="S17" s="64">
        <f t="shared" si="0"/>
        <v>169</v>
      </c>
    </row>
    <row r="18" spans="1:19" x14ac:dyDescent="0.3">
      <c r="A18" s="32" t="s">
        <v>56</v>
      </c>
      <c r="D18" s="71" t="s">
        <v>342</v>
      </c>
      <c r="G18" s="77" t="s">
        <v>395</v>
      </c>
      <c r="H18" s="77" t="s">
        <v>507</v>
      </c>
      <c r="J18" s="63" t="s">
        <v>324</v>
      </c>
      <c r="K18" s="64">
        <v>14</v>
      </c>
      <c r="L18" s="64">
        <v>0</v>
      </c>
      <c r="M18" s="64">
        <v>0</v>
      </c>
      <c r="N18" s="64">
        <v>30</v>
      </c>
      <c r="O18" s="64">
        <v>10</v>
      </c>
      <c r="P18" s="64">
        <v>0</v>
      </c>
      <c r="Q18" s="64">
        <v>0</v>
      </c>
      <c r="R18" s="64">
        <v>30</v>
      </c>
      <c r="S18" s="64">
        <f t="shared" si="0"/>
        <v>84</v>
      </c>
    </row>
    <row r="19" spans="1:19" x14ac:dyDescent="0.3">
      <c r="A19" s="32" t="s">
        <v>57</v>
      </c>
      <c r="D19" s="71" t="s">
        <v>343</v>
      </c>
      <c r="G19" s="77" t="s">
        <v>396</v>
      </c>
      <c r="H19" s="77" t="s">
        <v>397</v>
      </c>
      <c r="J19" s="63" t="s">
        <v>529</v>
      </c>
      <c r="K19" s="64">
        <v>0</v>
      </c>
      <c r="L19" s="64">
        <v>0</v>
      </c>
      <c r="M19" s="64">
        <v>0</v>
      </c>
      <c r="N19" s="64">
        <v>30</v>
      </c>
      <c r="O19" s="64">
        <v>10</v>
      </c>
      <c r="P19" s="64">
        <v>10</v>
      </c>
      <c r="Q19" s="64">
        <v>0</v>
      </c>
      <c r="R19" s="64">
        <v>10</v>
      </c>
      <c r="S19" s="64">
        <f t="shared" si="0"/>
        <v>60</v>
      </c>
    </row>
    <row r="20" spans="1:19" x14ac:dyDescent="0.3">
      <c r="A20" s="32" t="s">
        <v>58</v>
      </c>
      <c r="D20" s="71" t="s">
        <v>344</v>
      </c>
      <c r="G20" s="77" t="s">
        <v>399</v>
      </c>
      <c r="H20" s="77" t="s">
        <v>501</v>
      </c>
      <c r="J20" s="63" t="s">
        <v>530</v>
      </c>
      <c r="K20" s="64" t="s">
        <v>353</v>
      </c>
      <c r="L20" s="64" t="s">
        <v>353</v>
      </c>
      <c r="M20" s="64" t="s">
        <v>353</v>
      </c>
      <c r="N20" s="64" t="s">
        <v>353</v>
      </c>
      <c r="O20" s="64" t="s">
        <v>353</v>
      </c>
      <c r="P20" s="64" t="s">
        <v>353</v>
      </c>
      <c r="Q20" s="64" t="s">
        <v>353</v>
      </c>
      <c r="R20" s="64" t="s">
        <v>353</v>
      </c>
      <c r="S20" s="64" t="s">
        <v>351</v>
      </c>
    </row>
    <row r="21" spans="1:19" x14ac:dyDescent="0.3">
      <c r="A21" s="32" t="s">
        <v>59</v>
      </c>
      <c r="D21" s="71" t="s">
        <v>322</v>
      </c>
      <c r="G21" s="77" t="s">
        <v>400</v>
      </c>
      <c r="H21" s="77" t="s">
        <v>401</v>
      </c>
      <c r="J21" s="63" t="s">
        <v>350</v>
      </c>
      <c r="K21" s="64">
        <v>7</v>
      </c>
      <c r="L21" s="64">
        <v>0</v>
      </c>
      <c r="M21" s="64">
        <v>0</v>
      </c>
      <c r="N21" s="64">
        <v>30</v>
      </c>
      <c r="O21" s="64">
        <v>20</v>
      </c>
      <c r="P21" s="64">
        <v>10</v>
      </c>
      <c r="Q21" s="64">
        <v>5</v>
      </c>
      <c r="R21" s="64">
        <v>5</v>
      </c>
      <c r="S21" s="64">
        <f>SUM(K21:R21)</f>
        <v>77</v>
      </c>
    </row>
    <row r="22" spans="1:19" x14ac:dyDescent="0.3">
      <c r="A22" s="60" t="s">
        <v>60</v>
      </c>
      <c r="B22" s="86"/>
      <c r="C22" s="86"/>
      <c r="D22" s="71" t="s">
        <v>8</v>
      </c>
      <c r="G22" s="77" t="s">
        <v>402</v>
      </c>
      <c r="H22" s="77" t="s">
        <v>403</v>
      </c>
      <c r="I22" s="61"/>
      <c r="J22" s="63" t="s">
        <v>352</v>
      </c>
      <c r="K22" s="64" t="s">
        <v>353</v>
      </c>
      <c r="L22" s="64" t="s">
        <v>353</v>
      </c>
      <c r="M22" s="64" t="s">
        <v>353</v>
      </c>
      <c r="N22" s="64" t="s">
        <v>353</v>
      </c>
      <c r="O22" s="64" t="s">
        <v>353</v>
      </c>
      <c r="P22" s="64" t="s">
        <v>353</v>
      </c>
      <c r="Q22" s="64" t="s">
        <v>353</v>
      </c>
      <c r="R22" s="64" t="s">
        <v>353</v>
      </c>
      <c r="S22" s="64" t="s">
        <v>351</v>
      </c>
    </row>
    <row r="23" spans="1:19" x14ac:dyDescent="0.3">
      <c r="A23" s="60" t="s">
        <v>61</v>
      </c>
      <c r="B23" s="87"/>
      <c r="C23" s="88"/>
      <c r="D23" s="98" t="s">
        <v>539</v>
      </c>
      <c r="G23" s="77" t="s">
        <v>404</v>
      </c>
      <c r="H23" s="77" t="s">
        <v>405</v>
      </c>
      <c r="I23" s="58"/>
      <c r="J23" s="63" t="s">
        <v>321</v>
      </c>
    </row>
    <row r="24" spans="1:19" x14ac:dyDescent="0.3">
      <c r="A24" s="60" t="s">
        <v>62</v>
      </c>
      <c r="B24" s="89"/>
      <c r="C24" s="90"/>
      <c r="D24" s="71" t="s">
        <v>346</v>
      </c>
      <c r="G24" s="77" t="s">
        <v>406</v>
      </c>
      <c r="H24" s="77" t="s">
        <v>407</v>
      </c>
      <c r="I24" s="59"/>
      <c r="J24" s="58"/>
    </row>
    <row r="25" spans="1:19" x14ac:dyDescent="0.3">
      <c r="A25" s="60" t="s">
        <v>63</v>
      </c>
      <c r="B25" s="89"/>
      <c r="C25" s="90"/>
      <c r="D25" s="58"/>
      <c r="G25" s="77" t="s">
        <v>408</v>
      </c>
      <c r="H25" s="77" t="s">
        <v>409</v>
      </c>
      <c r="I25" s="58"/>
      <c r="J25" s="59"/>
    </row>
    <row r="26" spans="1:19" x14ac:dyDescent="0.3">
      <c r="A26" s="60" t="s">
        <v>64</v>
      </c>
      <c r="B26" s="87"/>
      <c r="C26" s="88"/>
      <c r="D26" s="58"/>
      <c r="G26" s="77" t="s">
        <v>410</v>
      </c>
      <c r="H26" s="77" t="s">
        <v>411</v>
      </c>
      <c r="I26" s="58"/>
      <c r="J26" s="58"/>
    </row>
    <row r="27" spans="1:19" x14ac:dyDescent="0.3">
      <c r="A27" s="60" t="s">
        <v>65</v>
      </c>
      <c r="B27" s="89"/>
      <c r="C27" s="90"/>
      <c r="D27" s="59"/>
      <c r="G27" s="77" t="s">
        <v>412</v>
      </c>
      <c r="H27" s="77" t="s">
        <v>413</v>
      </c>
      <c r="I27" s="59"/>
      <c r="J27" s="58"/>
    </row>
    <row r="28" spans="1:19" x14ac:dyDescent="0.3">
      <c r="A28" s="60" t="s">
        <v>66</v>
      </c>
      <c r="B28" s="89"/>
      <c r="C28" s="90"/>
      <c r="D28" s="58"/>
      <c r="G28" s="77" t="s">
        <v>414</v>
      </c>
      <c r="H28" s="77" t="s">
        <v>415</v>
      </c>
      <c r="I28" s="58"/>
      <c r="J28" s="59"/>
    </row>
    <row r="29" spans="1:19" x14ac:dyDescent="0.3">
      <c r="A29" s="60" t="s">
        <v>67</v>
      </c>
      <c r="B29" s="87"/>
      <c r="C29" s="88"/>
      <c r="D29" s="58"/>
      <c r="G29" s="77" t="s">
        <v>416</v>
      </c>
      <c r="H29" s="77" t="s">
        <v>502</v>
      </c>
      <c r="I29" s="58"/>
      <c r="J29" s="58"/>
    </row>
    <row r="30" spans="1:19" x14ac:dyDescent="0.3">
      <c r="A30" s="60" t="s">
        <v>68</v>
      </c>
      <c r="B30" s="89"/>
      <c r="C30" s="90"/>
      <c r="D30" s="59"/>
      <c r="G30" s="77" t="s">
        <v>417</v>
      </c>
      <c r="H30" s="77" t="s">
        <v>418</v>
      </c>
      <c r="I30" s="59"/>
      <c r="J30" s="58"/>
    </row>
    <row r="31" spans="1:19" x14ac:dyDescent="0.3">
      <c r="A31" s="60" t="s">
        <v>69</v>
      </c>
      <c r="B31" s="89"/>
      <c r="C31" s="90"/>
      <c r="D31" s="58"/>
      <c r="G31" s="77" t="s">
        <v>419</v>
      </c>
      <c r="H31" s="77" t="s">
        <v>420</v>
      </c>
      <c r="I31" s="58"/>
      <c r="J31" s="59"/>
    </row>
    <row r="32" spans="1:19" x14ac:dyDescent="0.3">
      <c r="A32" s="60" t="s">
        <v>70</v>
      </c>
      <c r="B32" s="87"/>
      <c r="C32" s="88"/>
      <c r="D32" s="58"/>
      <c r="G32" s="77" t="s">
        <v>421</v>
      </c>
      <c r="H32" s="77" t="s">
        <v>422</v>
      </c>
      <c r="I32" s="58"/>
      <c r="J32" s="58"/>
    </row>
    <row r="33" spans="1:10" x14ac:dyDescent="0.3">
      <c r="A33" s="60" t="s">
        <v>71</v>
      </c>
      <c r="B33" s="89"/>
      <c r="C33" s="90"/>
      <c r="D33" s="59"/>
      <c r="G33" s="77" t="s">
        <v>423</v>
      </c>
      <c r="H33" s="77" t="s">
        <v>424</v>
      </c>
      <c r="I33" s="59"/>
      <c r="J33" s="58"/>
    </row>
    <row r="34" spans="1:10" x14ac:dyDescent="0.3">
      <c r="A34" s="60" t="s">
        <v>72</v>
      </c>
      <c r="B34" s="86"/>
      <c r="C34" s="86"/>
      <c r="D34" s="61"/>
      <c r="G34" s="77" t="s">
        <v>425</v>
      </c>
      <c r="H34" s="77" t="s">
        <v>426</v>
      </c>
      <c r="I34" s="61"/>
      <c r="J34" s="59"/>
    </row>
    <row r="35" spans="1:10" x14ac:dyDescent="0.3">
      <c r="A35" s="60" t="s">
        <v>73</v>
      </c>
      <c r="B35" s="86"/>
      <c r="C35" s="86"/>
      <c r="D35" s="61"/>
      <c r="G35" s="77" t="s">
        <v>427</v>
      </c>
      <c r="H35" s="77" t="s">
        <v>428</v>
      </c>
      <c r="I35" s="61"/>
      <c r="J35" s="61"/>
    </row>
    <row r="36" spans="1:10" x14ac:dyDescent="0.3">
      <c r="A36" s="32" t="s">
        <v>74</v>
      </c>
      <c r="G36" s="77" t="s">
        <v>429</v>
      </c>
      <c r="H36" s="77" t="s">
        <v>503</v>
      </c>
      <c r="J36" s="61"/>
    </row>
    <row r="37" spans="1:10" x14ac:dyDescent="0.3">
      <c r="A37" s="32" t="s">
        <v>75</v>
      </c>
      <c r="G37" s="77" t="s">
        <v>430</v>
      </c>
      <c r="H37" s="77" t="s">
        <v>431</v>
      </c>
    </row>
    <row r="38" spans="1:10" x14ac:dyDescent="0.3">
      <c r="A38" s="32" t="s">
        <v>76</v>
      </c>
      <c r="G38" s="77" t="s">
        <v>433</v>
      </c>
      <c r="H38" s="77" t="s">
        <v>434</v>
      </c>
    </row>
    <row r="39" spans="1:10" x14ac:dyDescent="0.3">
      <c r="A39" s="32" t="s">
        <v>77</v>
      </c>
      <c r="G39" s="77" t="s">
        <v>435</v>
      </c>
      <c r="H39" s="77" t="s">
        <v>436</v>
      </c>
    </row>
    <row r="40" spans="1:10" x14ac:dyDescent="0.3">
      <c r="A40" s="32" t="s">
        <v>78</v>
      </c>
      <c r="G40" s="77" t="s">
        <v>437</v>
      </c>
      <c r="H40" s="77" t="s">
        <v>438</v>
      </c>
    </row>
    <row r="41" spans="1:10" x14ac:dyDescent="0.3">
      <c r="A41" s="32" t="s">
        <v>79</v>
      </c>
      <c r="G41" s="77" t="s">
        <v>439</v>
      </c>
      <c r="H41" s="77" t="s">
        <v>440</v>
      </c>
    </row>
    <row r="42" spans="1:10" x14ac:dyDescent="0.3">
      <c r="A42" s="32" t="s">
        <v>80</v>
      </c>
      <c r="G42" s="77" t="s">
        <v>441</v>
      </c>
      <c r="H42" s="77" t="s">
        <v>442</v>
      </c>
    </row>
    <row r="43" spans="1:10" x14ac:dyDescent="0.3">
      <c r="A43" s="32" t="s">
        <v>81</v>
      </c>
      <c r="G43" s="77" t="s">
        <v>443</v>
      </c>
      <c r="H43" s="77" t="s">
        <v>444</v>
      </c>
    </row>
    <row r="44" spans="1:10" x14ac:dyDescent="0.3">
      <c r="A44" s="32" t="s">
        <v>82</v>
      </c>
      <c r="G44" s="77" t="s">
        <v>445</v>
      </c>
      <c r="H44" s="77" t="s">
        <v>446</v>
      </c>
    </row>
    <row r="45" spans="1:10" x14ac:dyDescent="0.3">
      <c r="A45" s="32" t="s">
        <v>83</v>
      </c>
      <c r="G45" s="77" t="s">
        <v>447</v>
      </c>
      <c r="H45" s="77" t="s">
        <v>448</v>
      </c>
    </row>
    <row r="46" spans="1:10" x14ac:dyDescent="0.3">
      <c r="A46" s="32" t="s">
        <v>84</v>
      </c>
      <c r="G46" s="77" t="s">
        <v>449</v>
      </c>
      <c r="H46" s="77" t="s">
        <v>450</v>
      </c>
    </row>
    <row r="47" spans="1:10" x14ac:dyDescent="0.3">
      <c r="A47" s="32" t="s">
        <v>85</v>
      </c>
      <c r="G47" s="77" t="s">
        <v>451</v>
      </c>
      <c r="H47" s="77" t="s">
        <v>452</v>
      </c>
    </row>
    <row r="48" spans="1:10" x14ac:dyDescent="0.3">
      <c r="A48" s="32" t="s">
        <v>86</v>
      </c>
      <c r="G48" s="77" t="s">
        <v>453</v>
      </c>
      <c r="H48" s="77" t="s">
        <v>454</v>
      </c>
    </row>
    <row r="49" spans="1:8" x14ac:dyDescent="0.3">
      <c r="A49" s="32" t="s">
        <v>87</v>
      </c>
      <c r="G49" s="77" t="s">
        <v>455</v>
      </c>
      <c r="H49" s="77" t="s">
        <v>456</v>
      </c>
    </row>
    <row r="50" spans="1:8" x14ac:dyDescent="0.3">
      <c r="A50" s="32" t="s">
        <v>88</v>
      </c>
      <c r="G50" s="77" t="s">
        <v>457</v>
      </c>
      <c r="H50" s="77" t="s">
        <v>458</v>
      </c>
    </row>
    <row r="51" spans="1:8" x14ac:dyDescent="0.3">
      <c r="A51" s="32" t="s">
        <v>89</v>
      </c>
      <c r="G51" s="77" t="s">
        <v>459</v>
      </c>
      <c r="H51" s="77" t="s">
        <v>460</v>
      </c>
    </row>
    <row r="52" spans="1:8" x14ac:dyDescent="0.3">
      <c r="A52" s="32" t="s">
        <v>90</v>
      </c>
      <c r="G52" s="77" t="s">
        <v>461</v>
      </c>
      <c r="H52" s="77" t="s">
        <v>462</v>
      </c>
    </row>
    <row r="53" spans="1:8" x14ac:dyDescent="0.3">
      <c r="A53" s="32" t="s">
        <v>91</v>
      </c>
      <c r="G53" s="77" t="s">
        <v>463</v>
      </c>
      <c r="H53" s="77" t="s">
        <v>464</v>
      </c>
    </row>
    <row r="54" spans="1:8" x14ac:dyDescent="0.3">
      <c r="A54" s="32" t="s">
        <v>92</v>
      </c>
      <c r="G54" s="77" t="s">
        <v>465</v>
      </c>
      <c r="H54" s="77" t="s">
        <v>466</v>
      </c>
    </row>
    <row r="55" spans="1:8" x14ac:dyDescent="0.3">
      <c r="A55" s="32" t="s">
        <v>93</v>
      </c>
      <c r="G55" s="77" t="s">
        <v>467</v>
      </c>
      <c r="H55" s="77" t="s">
        <v>468</v>
      </c>
    </row>
    <row r="56" spans="1:8" x14ac:dyDescent="0.3">
      <c r="A56" s="32" t="s">
        <v>94</v>
      </c>
      <c r="G56" s="77" t="s">
        <v>469</v>
      </c>
      <c r="H56" s="77" t="s">
        <v>470</v>
      </c>
    </row>
    <row r="57" spans="1:8" x14ac:dyDescent="0.3">
      <c r="A57" s="32" t="s">
        <v>95</v>
      </c>
      <c r="G57" s="77" t="s">
        <v>472</v>
      </c>
      <c r="H57" s="77" t="s">
        <v>362</v>
      </c>
    </row>
    <row r="58" spans="1:8" x14ac:dyDescent="0.3">
      <c r="A58" s="32" t="s">
        <v>96</v>
      </c>
      <c r="G58" s="77" t="s">
        <v>473</v>
      </c>
      <c r="H58" s="77" t="s">
        <v>474</v>
      </c>
    </row>
    <row r="59" spans="1:8" x14ac:dyDescent="0.3">
      <c r="A59" s="32" t="s">
        <v>97</v>
      </c>
      <c r="G59" s="77" t="s">
        <v>475</v>
      </c>
      <c r="H59" s="77" t="s">
        <v>476</v>
      </c>
    </row>
    <row r="60" spans="1:8" x14ac:dyDescent="0.3">
      <c r="A60" s="32" t="s">
        <v>98</v>
      </c>
      <c r="G60" s="77" t="s">
        <v>477</v>
      </c>
      <c r="H60" s="77" t="s">
        <v>478</v>
      </c>
    </row>
    <row r="61" spans="1:8" x14ac:dyDescent="0.3">
      <c r="A61" s="32" t="s">
        <v>99</v>
      </c>
      <c r="G61" s="77" t="s">
        <v>479</v>
      </c>
      <c r="H61" s="77" t="s">
        <v>480</v>
      </c>
    </row>
    <row r="62" spans="1:8" x14ac:dyDescent="0.3">
      <c r="A62" s="32" t="s">
        <v>100</v>
      </c>
      <c r="G62" s="77" t="s">
        <v>481</v>
      </c>
      <c r="H62" s="77" t="s">
        <v>482</v>
      </c>
    </row>
    <row r="63" spans="1:8" x14ac:dyDescent="0.3">
      <c r="A63" s="32" t="s">
        <v>101</v>
      </c>
      <c r="G63" s="77" t="s">
        <v>484</v>
      </c>
      <c r="H63" s="77" t="s">
        <v>485</v>
      </c>
    </row>
    <row r="64" spans="1:8" x14ac:dyDescent="0.3">
      <c r="A64" s="32" t="s">
        <v>102</v>
      </c>
      <c r="G64" s="77" t="s">
        <v>486</v>
      </c>
      <c r="H64" s="77" t="s">
        <v>487</v>
      </c>
    </row>
    <row r="65" spans="1:8" x14ac:dyDescent="0.3">
      <c r="A65" s="32" t="s">
        <v>103</v>
      </c>
      <c r="G65" s="77" t="s">
        <v>488</v>
      </c>
      <c r="H65" s="77" t="s">
        <v>489</v>
      </c>
    </row>
    <row r="66" spans="1:8" x14ac:dyDescent="0.3">
      <c r="A66" s="32" t="s">
        <v>104</v>
      </c>
      <c r="G66" s="77" t="s">
        <v>490</v>
      </c>
      <c r="H66" s="77" t="s">
        <v>491</v>
      </c>
    </row>
    <row r="67" spans="1:8" x14ac:dyDescent="0.3">
      <c r="A67" s="32" t="s">
        <v>105</v>
      </c>
      <c r="G67" s="77" t="s">
        <v>492</v>
      </c>
      <c r="H67" s="77" t="s">
        <v>504</v>
      </c>
    </row>
    <row r="68" spans="1:8" x14ac:dyDescent="0.3">
      <c r="A68" s="32" t="s">
        <v>106</v>
      </c>
      <c r="G68" s="77" t="s">
        <v>493</v>
      </c>
      <c r="H68" s="77" t="s">
        <v>494</v>
      </c>
    </row>
    <row r="69" spans="1:8" x14ac:dyDescent="0.3">
      <c r="A69" s="32" t="s">
        <v>107</v>
      </c>
      <c r="G69" s="77"/>
      <c r="H69" s="80" t="s">
        <v>508</v>
      </c>
    </row>
    <row r="70" spans="1:8" x14ac:dyDescent="0.3">
      <c r="A70" s="32" t="s">
        <v>108</v>
      </c>
    </row>
    <row r="71" spans="1:8" x14ac:dyDescent="0.3">
      <c r="A71" s="32" t="s">
        <v>109</v>
      </c>
    </row>
    <row r="72" spans="1:8" x14ac:dyDescent="0.3">
      <c r="A72" s="32" t="s">
        <v>110</v>
      </c>
    </row>
    <row r="73" spans="1:8" x14ac:dyDescent="0.3">
      <c r="A73" s="32" t="s">
        <v>111</v>
      </c>
    </row>
    <row r="74" spans="1:8" x14ac:dyDescent="0.3">
      <c r="A74" s="32" t="s">
        <v>112</v>
      </c>
    </row>
    <row r="75" spans="1:8" x14ac:dyDescent="0.3">
      <c r="A75" s="32" t="s">
        <v>113</v>
      </c>
    </row>
    <row r="76" spans="1:8" x14ac:dyDescent="0.3">
      <c r="A76" s="32" t="s">
        <v>114</v>
      </c>
    </row>
    <row r="77" spans="1:8" x14ac:dyDescent="0.3">
      <c r="A77" s="32" t="s">
        <v>115</v>
      </c>
    </row>
    <row r="78" spans="1:8" x14ac:dyDescent="0.3">
      <c r="A78" s="32" t="s">
        <v>116</v>
      </c>
    </row>
    <row r="79" spans="1:8" x14ac:dyDescent="0.3">
      <c r="A79" s="32" t="s">
        <v>117</v>
      </c>
    </row>
    <row r="80" spans="1:8" x14ac:dyDescent="0.3">
      <c r="A80" s="32" t="s">
        <v>118</v>
      </c>
    </row>
    <row r="81" spans="1:1" x14ac:dyDescent="0.3">
      <c r="A81" s="32" t="s">
        <v>119</v>
      </c>
    </row>
    <row r="82" spans="1:1" x14ac:dyDescent="0.3">
      <c r="A82" s="32" t="s">
        <v>120</v>
      </c>
    </row>
    <row r="83" spans="1:1" x14ac:dyDescent="0.3">
      <c r="A83" s="32" t="s">
        <v>121</v>
      </c>
    </row>
    <row r="84" spans="1:1" x14ac:dyDescent="0.3">
      <c r="A84" s="32" t="s">
        <v>122</v>
      </c>
    </row>
    <row r="85" spans="1:1" x14ac:dyDescent="0.3">
      <c r="A85" s="32" t="s">
        <v>123</v>
      </c>
    </row>
    <row r="86" spans="1:1" x14ac:dyDescent="0.3">
      <c r="A86" s="32" t="s">
        <v>124</v>
      </c>
    </row>
    <row r="87" spans="1:1" x14ac:dyDescent="0.3">
      <c r="A87" s="32" t="s">
        <v>125</v>
      </c>
    </row>
    <row r="88" spans="1:1" x14ac:dyDescent="0.3">
      <c r="A88" s="32" t="s">
        <v>126</v>
      </c>
    </row>
    <row r="89" spans="1:1" x14ac:dyDescent="0.3">
      <c r="A89" s="32" t="s">
        <v>127</v>
      </c>
    </row>
    <row r="90" spans="1:1" x14ac:dyDescent="0.3">
      <c r="A90" s="32" t="s">
        <v>128</v>
      </c>
    </row>
    <row r="91" spans="1:1" x14ac:dyDescent="0.3">
      <c r="A91" s="32" t="s">
        <v>129</v>
      </c>
    </row>
    <row r="92" spans="1:1" x14ac:dyDescent="0.3">
      <c r="A92" s="32" t="s">
        <v>130</v>
      </c>
    </row>
    <row r="93" spans="1:1" x14ac:dyDescent="0.3">
      <c r="A93" s="32" t="s">
        <v>131</v>
      </c>
    </row>
    <row r="94" spans="1:1" x14ac:dyDescent="0.3">
      <c r="A94" s="32" t="s">
        <v>132</v>
      </c>
    </row>
    <row r="95" spans="1:1" x14ac:dyDescent="0.3">
      <c r="A95" s="32" t="s">
        <v>133</v>
      </c>
    </row>
    <row r="96" spans="1:1" x14ac:dyDescent="0.3">
      <c r="A96" s="32" t="s">
        <v>134</v>
      </c>
    </row>
    <row r="97" spans="1:1" x14ac:dyDescent="0.3">
      <c r="A97" s="32" t="s">
        <v>135</v>
      </c>
    </row>
    <row r="98" spans="1:1" x14ac:dyDescent="0.3">
      <c r="A98" s="32" t="s">
        <v>136</v>
      </c>
    </row>
    <row r="99" spans="1:1" x14ac:dyDescent="0.3">
      <c r="A99" s="32" t="s">
        <v>137</v>
      </c>
    </row>
    <row r="100" spans="1:1" x14ac:dyDescent="0.3">
      <c r="A100" s="32" t="s">
        <v>138</v>
      </c>
    </row>
    <row r="101" spans="1:1" x14ac:dyDescent="0.3">
      <c r="A101" s="32" t="s">
        <v>139</v>
      </c>
    </row>
    <row r="102" spans="1:1" x14ac:dyDescent="0.3">
      <c r="A102" s="32" t="s">
        <v>140</v>
      </c>
    </row>
    <row r="103" spans="1:1" x14ac:dyDescent="0.3">
      <c r="A103" s="32" t="s">
        <v>141</v>
      </c>
    </row>
    <row r="104" spans="1:1" x14ac:dyDescent="0.3">
      <c r="A104" s="32" t="s">
        <v>142</v>
      </c>
    </row>
    <row r="105" spans="1:1" x14ac:dyDescent="0.3">
      <c r="A105" s="32" t="s">
        <v>143</v>
      </c>
    </row>
    <row r="106" spans="1:1" x14ac:dyDescent="0.3">
      <c r="A106" s="32" t="s">
        <v>144</v>
      </c>
    </row>
    <row r="107" spans="1:1" x14ac:dyDescent="0.3">
      <c r="A107" s="32" t="s">
        <v>145</v>
      </c>
    </row>
    <row r="108" spans="1:1" x14ac:dyDescent="0.3">
      <c r="A108" s="32" t="s">
        <v>146</v>
      </c>
    </row>
    <row r="109" spans="1:1" x14ac:dyDescent="0.3">
      <c r="A109" s="32" t="s">
        <v>147</v>
      </c>
    </row>
    <row r="110" spans="1:1" x14ac:dyDescent="0.3">
      <c r="A110" s="32" t="s">
        <v>148</v>
      </c>
    </row>
    <row r="111" spans="1:1" x14ac:dyDescent="0.3">
      <c r="A111" s="32" t="s">
        <v>149</v>
      </c>
    </row>
    <row r="112" spans="1:1" x14ac:dyDescent="0.3">
      <c r="A112" s="32" t="s">
        <v>150</v>
      </c>
    </row>
    <row r="113" spans="1:1" x14ac:dyDescent="0.3">
      <c r="A113" s="32" t="s">
        <v>151</v>
      </c>
    </row>
    <row r="114" spans="1:1" x14ac:dyDescent="0.3">
      <c r="A114" s="32" t="s">
        <v>152</v>
      </c>
    </row>
    <row r="115" spans="1:1" x14ac:dyDescent="0.3">
      <c r="A115" s="32" t="s">
        <v>153</v>
      </c>
    </row>
    <row r="116" spans="1:1" x14ac:dyDescent="0.3">
      <c r="A116" s="32" t="s">
        <v>154</v>
      </c>
    </row>
    <row r="117" spans="1:1" x14ac:dyDescent="0.3">
      <c r="A117" s="32" t="s">
        <v>155</v>
      </c>
    </row>
    <row r="118" spans="1:1" x14ac:dyDescent="0.3">
      <c r="A118" s="32" t="s">
        <v>156</v>
      </c>
    </row>
    <row r="119" spans="1:1" x14ac:dyDescent="0.3">
      <c r="A119" s="32" t="s">
        <v>157</v>
      </c>
    </row>
    <row r="120" spans="1:1" x14ac:dyDescent="0.3">
      <c r="A120" s="32" t="s">
        <v>158</v>
      </c>
    </row>
    <row r="121" spans="1:1" x14ac:dyDescent="0.3">
      <c r="A121" s="32" t="s">
        <v>159</v>
      </c>
    </row>
    <row r="122" spans="1:1" x14ac:dyDescent="0.3">
      <c r="A122" s="32" t="s">
        <v>160</v>
      </c>
    </row>
    <row r="123" spans="1:1" x14ac:dyDescent="0.3">
      <c r="A123" s="32" t="s">
        <v>161</v>
      </c>
    </row>
    <row r="124" spans="1:1" x14ac:dyDescent="0.3">
      <c r="A124" s="32" t="s">
        <v>162</v>
      </c>
    </row>
    <row r="125" spans="1:1" x14ac:dyDescent="0.3">
      <c r="A125" s="32" t="s">
        <v>163</v>
      </c>
    </row>
    <row r="126" spans="1:1" x14ac:dyDescent="0.3">
      <c r="A126" s="32" t="s">
        <v>164</v>
      </c>
    </row>
    <row r="127" spans="1:1" x14ac:dyDescent="0.3">
      <c r="A127" s="32" t="s">
        <v>165</v>
      </c>
    </row>
    <row r="128" spans="1:1" x14ac:dyDescent="0.3">
      <c r="A128" s="32" t="s">
        <v>166</v>
      </c>
    </row>
    <row r="129" spans="1:1" x14ac:dyDescent="0.3">
      <c r="A129" s="32" t="s">
        <v>167</v>
      </c>
    </row>
    <row r="130" spans="1:1" x14ac:dyDescent="0.3">
      <c r="A130" s="32" t="s">
        <v>168</v>
      </c>
    </row>
    <row r="131" spans="1:1" x14ac:dyDescent="0.3">
      <c r="A131" s="32" t="s">
        <v>169</v>
      </c>
    </row>
    <row r="132" spans="1:1" x14ac:dyDescent="0.3">
      <c r="A132" s="32" t="s">
        <v>170</v>
      </c>
    </row>
    <row r="133" spans="1:1" x14ac:dyDescent="0.3">
      <c r="A133" s="32" t="s">
        <v>171</v>
      </c>
    </row>
    <row r="134" spans="1:1" x14ac:dyDescent="0.3">
      <c r="A134" s="32" t="s">
        <v>172</v>
      </c>
    </row>
    <row r="135" spans="1:1" x14ac:dyDescent="0.3">
      <c r="A135" s="32" t="s">
        <v>173</v>
      </c>
    </row>
    <row r="136" spans="1:1" x14ac:dyDescent="0.3">
      <c r="A136" s="32" t="s">
        <v>174</v>
      </c>
    </row>
    <row r="137" spans="1:1" x14ac:dyDescent="0.3">
      <c r="A137" s="32" t="s">
        <v>175</v>
      </c>
    </row>
    <row r="138" spans="1:1" x14ac:dyDescent="0.3">
      <c r="A138" s="32" t="s">
        <v>36</v>
      </c>
    </row>
    <row r="139" spans="1:1" x14ac:dyDescent="0.3">
      <c r="A139" s="32" t="s">
        <v>176</v>
      </c>
    </row>
    <row r="140" spans="1:1" x14ac:dyDescent="0.3">
      <c r="A140" s="32" t="s">
        <v>177</v>
      </c>
    </row>
    <row r="141" spans="1:1" x14ac:dyDescent="0.3">
      <c r="A141" s="32" t="s">
        <v>178</v>
      </c>
    </row>
    <row r="142" spans="1:1" x14ac:dyDescent="0.3">
      <c r="A142" s="32" t="s">
        <v>179</v>
      </c>
    </row>
    <row r="143" spans="1:1" x14ac:dyDescent="0.3">
      <c r="A143" s="32" t="s">
        <v>180</v>
      </c>
    </row>
    <row r="144" spans="1:1" x14ac:dyDescent="0.3">
      <c r="A144" s="32" t="s">
        <v>181</v>
      </c>
    </row>
    <row r="145" spans="1:1" x14ac:dyDescent="0.3">
      <c r="A145" s="32" t="s">
        <v>182</v>
      </c>
    </row>
    <row r="146" spans="1:1" x14ac:dyDescent="0.3">
      <c r="A146" s="32" t="s">
        <v>183</v>
      </c>
    </row>
    <row r="147" spans="1:1" x14ac:dyDescent="0.3">
      <c r="A147" s="32" t="s">
        <v>184</v>
      </c>
    </row>
    <row r="148" spans="1:1" x14ac:dyDescent="0.3">
      <c r="A148" s="32" t="s">
        <v>185</v>
      </c>
    </row>
    <row r="149" spans="1:1" x14ac:dyDescent="0.3">
      <c r="A149" s="32" t="s">
        <v>186</v>
      </c>
    </row>
    <row r="150" spans="1:1" x14ac:dyDescent="0.3">
      <c r="A150" s="32" t="s">
        <v>187</v>
      </c>
    </row>
    <row r="151" spans="1:1" x14ac:dyDescent="0.3">
      <c r="A151" s="32" t="s">
        <v>188</v>
      </c>
    </row>
    <row r="152" spans="1:1" x14ac:dyDescent="0.3">
      <c r="A152" s="32" t="s">
        <v>189</v>
      </c>
    </row>
    <row r="153" spans="1:1" x14ac:dyDescent="0.3">
      <c r="A153" s="32" t="s">
        <v>190</v>
      </c>
    </row>
    <row r="154" spans="1:1" x14ac:dyDescent="0.3">
      <c r="A154" s="32" t="s">
        <v>191</v>
      </c>
    </row>
    <row r="155" spans="1:1" x14ac:dyDescent="0.3">
      <c r="A155" s="32" t="s">
        <v>192</v>
      </c>
    </row>
    <row r="156" spans="1:1" x14ac:dyDescent="0.3">
      <c r="A156" s="32" t="s">
        <v>193</v>
      </c>
    </row>
    <row r="157" spans="1:1" x14ac:dyDescent="0.3">
      <c r="A157" s="32" t="s">
        <v>194</v>
      </c>
    </row>
    <row r="158" spans="1:1" x14ac:dyDescent="0.3">
      <c r="A158" s="32" t="s">
        <v>195</v>
      </c>
    </row>
    <row r="159" spans="1:1" x14ac:dyDescent="0.3">
      <c r="A159" s="32" t="s">
        <v>196</v>
      </c>
    </row>
    <row r="160" spans="1:1" x14ac:dyDescent="0.3">
      <c r="A160" s="32" t="s">
        <v>197</v>
      </c>
    </row>
    <row r="161" spans="1:1" x14ac:dyDescent="0.3">
      <c r="A161" s="32" t="s">
        <v>198</v>
      </c>
    </row>
    <row r="162" spans="1:1" x14ac:dyDescent="0.3">
      <c r="A162" s="32" t="s">
        <v>199</v>
      </c>
    </row>
    <row r="163" spans="1:1" x14ac:dyDescent="0.3">
      <c r="A163" s="32" t="s">
        <v>200</v>
      </c>
    </row>
    <row r="164" spans="1:1" x14ac:dyDescent="0.3">
      <c r="A164" s="32" t="s">
        <v>201</v>
      </c>
    </row>
    <row r="165" spans="1:1" x14ac:dyDescent="0.3">
      <c r="A165" s="32" t="s">
        <v>202</v>
      </c>
    </row>
    <row r="166" spans="1:1" x14ac:dyDescent="0.3">
      <c r="A166" s="32" t="s">
        <v>203</v>
      </c>
    </row>
    <row r="167" spans="1:1" x14ac:dyDescent="0.3">
      <c r="A167" s="32" t="s">
        <v>204</v>
      </c>
    </row>
    <row r="168" spans="1:1" x14ac:dyDescent="0.3">
      <c r="A168" s="32" t="s">
        <v>205</v>
      </c>
    </row>
    <row r="169" spans="1:1" x14ac:dyDescent="0.3">
      <c r="A169" s="32" t="s">
        <v>206</v>
      </c>
    </row>
    <row r="170" spans="1:1" x14ac:dyDescent="0.3">
      <c r="A170" s="32" t="s">
        <v>207</v>
      </c>
    </row>
    <row r="171" spans="1:1" x14ac:dyDescent="0.3">
      <c r="A171" s="32" t="s">
        <v>208</v>
      </c>
    </row>
    <row r="172" spans="1:1" x14ac:dyDescent="0.3">
      <c r="A172" s="32" t="s">
        <v>209</v>
      </c>
    </row>
    <row r="173" spans="1:1" x14ac:dyDescent="0.3">
      <c r="A173" s="32" t="s">
        <v>210</v>
      </c>
    </row>
    <row r="174" spans="1:1" x14ac:dyDescent="0.3">
      <c r="A174" s="32" t="s">
        <v>211</v>
      </c>
    </row>
    <row r="175" spans="1:1" x14ac:dyDescent="0.3">
      <c r="A175" s="32" t="s">
        <v>212</v>
      </c>
    </row>
    <row r="176" spans="1:1" x14ac:dyDescent="0.3">
      <c r="A176" s="32" t="s">
        <v>213</v>
      </c>
    </row>
    <row r="177" spans="1:1" x14ac:dyDescent="0.3">
      <c r="A177" s="32" t="s">
        <v>214</v>
      </c>
    </row>
    <row r="178" spans="1:1" x14ac:dyDescent="0.3">
      <c r="A178" s="32" t="s">
        <v>215</v>
      </c>
    </row>
    <row r="179" spans="1:1" x14ac:dyDescent="0.3">
      <c r="A179" s="32" t="s">
        <v>216</v>
      </c>
    </row>
    <row r="180" spans="1:1" x14ac:dyDescent="0.3">
      <c r="A180" s="32" t="s">
        <v>217</v>
      </c>
    </row>
    <row r="181" spans="1:1" x14ac:dyDescent="0.3">
      <c r="A181" s="32" t="s">
        <v>218</v>
      </c>
    </row>
    <row r="182" spans="1:1" x14ac:dyDescent="0.3">
      <c r="A182" s="32" t="s">
        <v>325</v>
      </c>
    </row>
    <row r="183" spans="1:1" x14ac:dyDescent="0.3">
      <c r="A183" s="32" t="s">
        <v>219</v>
      </c>
    </row>
    <row r="184" spans="1:1" x14ac:dyDescent="0.3">
      <c r="A184" s="32" t="s">
        <v>220</v>
      </c>
    </row>
    <row r="185" spans="1:1" x14ac:dyDescent="0.3">
      <c r="A185" s="32" t="s">
        <v>221</v>
      </c>
    </row>
    <row r="186" spans="1:1" x14ac:dyDescent="0.3">
      <c r="A186" s="32" t="s">
        <v>222</v>
      </c>
    </row>
    <row r="187" spans="1:1" x14ac:dyDescent="0.3">
      <c r="A187" s="32" t="s">
        <v>223</v>
      </c>
    </row>
    <row r="188" spans="1:1" x14ac:dyDescent="0.3">
      <c r="A188" s="32" t="s">
        <v>224</v>
      </c>
    </row>
    <row r="189" spans="1:1" x14ac:dyDescent="0.3">
      <c r="A189" s="32" t="s">
        <v>225</v>
      </c>
    </row>
    <row r="190" spans="1:1" x14ac:dyDescent="0.3">
      <c r="A190" s="32" t="s">
        <v>226</v>
      </c>
    </row>
    <row r="191" spans="1:1" x14ac:dyDescent="0.3">
      <c r="A191" s="32" t="s">
        <v>227</v>
      </c>
    </row>
    <row r="192" spans="1:1" x14ac:dyDescent="0.3">
      <c r="A192" s="32" t="s">
        <v>228</v>
      </c>
    </row>
    <row r="193" spans="1:1" x14ac:dyDescent="0.3">
      <c r="A193" s="32" t="s">
        <v>229</v>
      </c>
    </row>
    <row r="194" spans="1:1" x14ac:dyDescent="0.3">
      <c r="A194" s="32" t="s">
        <v>230</v>
      </c>
    </row>
    <row r="195" spans="1:1" x14ac:dyDescent="0.3">
      <c r="A195" s="32" t="s">
        <v>231</v>
      </c>
    </row>
    <row r="196" spans="1:1" x14ac:dyDescent="0.3">
      <c r="A196" s="32" t="s">
        <v>232</v>
      </c>
    </row>
    <row r="197" spans="1:1" x14ac:dyDescent="0.3">
      <c r="A197" s="32" t="s">
        <v>233</v>
      </c>
    </row>
    <row r="198" spans="1:1" x14ac:dyDescent="0.3">
      <c r="A198" s="32" t="s">
        <v>234</v>
      </c>
    </row>
    <row r="199" spans="1:1" x14ac:dyDescent="0.3">
      <c r="A199" s="32" t="s">
        <v>235</v>
      </c>
    </row>
    <row r="200" spans="1:1" x14ac:dyDescent="0.3">
      <c r="A200" s="32" t="s">
        <v>236</v>
      </c>
    </row>
    <row r="201" spans="1:1" x14ac:dyDescent="0.3">
      <c r="A201" s="32" t="s">
        <v>237</v>
      </c>
    </row>
    <row r="202" spans="1:1" x14ac:dyDescent="0.3">
      <c r="A202" s="32" t="s">
        <v>238</v>
      </c>
    </row>
    <row r="203" spans="1:1" x14ac:dyDescent="0.3">
      <c r="A203" s="32" t="s">
        <v>239</v>
      </c>
    </row>
    <row r="204" spans="1:1" x14ac:dyDescent="0.3">
      <c r="A204" s="32" t="s">
        <v>240</v>
      </c>
    </row>
    <row r="205" spans="1:1" x14ac:dyDescent="0.3">
      <c r="A205" s="32" t="s">
        <v>241</v>
      </c>
    </row>
    <row r="206" spans="1:1" x14ac:dyDescent="0.3">
      <c r="A206" s="32" t="s">
        <v>242</v>
      </c>
    </row>
    <row r="207" spans="1:1" x14ac:dyDescent="0.3">
      <c r="A207" s="32" t="s">
        <v>243</v>
      </c>
    </row>
    <row r="208" spans="1:1" x14ac:dyDescent="0.3">
      <c r="A208" s="32" t="s">
        <v>244</v>
      </c>
    </row>
    <row r="209" spans="1:1" x14ac:dyDescent="0.3">
      <c r="A209" s="32" t="s">
        <v>245</v>
      </c>
    </row>
    <row r="210" spans="1:1" x14ac:dyDescent="0.3">
      <c r="A210" s="32" t="s">
        <v>246</v>
      </c>
    </row>
    <row r="211" spans="1:1" x14ac:dyDescent="0.3">
      <c r="A211" s="32" t="s">
        <v>247</v>
      </c>
    </row>
    <row r="212" spans="1:1" x14ac:dyDescent="0.3">
      <c r="A212" s="32" t="s">
        <v>248</v>
      </c>
    </row>
    <row r="213" spans="1:1" x14ac:dyDescent="0.3">
      <c r="A213" s="32" t="s">
        <v>249</v>
      </c>
    </row>
    <row r="214" spans="1:1" x14ac:dyDescent="0.3">
      <c r="A214" s="32" t="s">
        <v>250</v>
      </c>
    </row>
    <row r="215" spans="1:1" x14ac:dyDescent="0.3">
      <c r="A215" s="32" t="s">
        <v>251</v>
      </c>
    </row>
    <row r="216" spans="1:1" x14ac:dyDescent="0.3">
      <c r="A216" s="32" t="s">
        <v>252</v>
      </c>
    </row>
    <row r="217" spans="1:1" x14ac:dyDescent="0.3">
      <c r="A217" s="32" t="s">
        <v>253</v>
      </c>
    </row>
    <row r="218" spans="1:1" x14ac:dyDescent="0.3">
      <c r="A218" s="32" t="s">
        <v>254</v>
      </c>
    </row>
    <row r="219" spans="1:1" x14ac:dyDescent="0.3">
      <c r="A219" s="32" t="s">
        <v>255</v>
      </c>
    </row>
    <row r="220" spans="1:1" x14ac:dyDescent="0.3">
      <c r="A220" s="32" t="s">
        <v>256</v>
      </c>
    </row>
    <row r="221" spans="1:1" x14ac:dyDescent="0.3">
      <c r="A221" s="32" t="s">
        <v>257</v>
      </c>
    </row>
    <row r="222" spans="1:1" x14ac:dyDescent="0.3">
      <c r="A222" s="32" t="s">
        <v>258</v>
      </c>
    </row>
    <row r="223" spans="1:1" x14ac:dyDescent="0.3">
      <c r="A223" s="32" t="s">
        <v>259</v>
      </c>
    </row>
    <row r="224" spans="1:1" x14ac:dyDescent="0.3">
      <c r="A224" s="32" t="s">
        <v>260</v>
      </c>
    </row>
    <row r="225" spans="1:1" x14ac:dyDescent="0.3">
      <c r="A225" s="32" t="s">
        <v>261</v>
      </c>
    </row>
    <row r="226" spans="1:1" x14ac:dyDescent="0.3">
      <c r="A226" s="32" t="s">
        <v>262</v>
      </c>
    </row>
    <row r="227" spans="1:1" x14ac:dyDescent="0.3">
      <c r="A227" s="32" t="s">
        <v>263</v>
      </c>
    </row>
    <row r="228" spans="1:1" x14ac:dyDescent="0.3">
      <c r="A228" s="32" t="s">
        <v>264</v>
      </c>
    </row>
    <row r="229" spans="1:1" x14ac:dyDescent="0.3">
      <c r="A229" s="32" t="s">
        <v>265</v>
      </c>
    </row>
    <row r="230" spans="1:1" x14ac:dyDescent="0.3">
      <c r="A230" s="32" t="s">
        <v>266</v>
      </c>
    </row>
    <row r="231" spans="1:1" x14ac:dyDescent="0.3">
      <c r="A231" s="32" t="s">
        <v>267</v>
      </c>
    </row>
    <row r="232" spans="1:1" x14ac:dyDescent="0.3">
      <c r="A232" s="32" t="s">
        <v>268</v>
      </c>
    </row>
    <row r="233" spans="1:1" x14ac:dyDescent="0.3">
      <c r="A233" s="32" t="s">
        <v>269</v>
      </c>
    </row>
    <row r="234" spans="1:1" x14ac:dyDescent="0.3">
      <c r="A234" s="32" t="s">
        <v>270</v>
      </c>
    </row>
    <row r="235" spans="1:1" x14ac:dyDescent="0.3">
      <c r="A235" s="32" t="s">
        <v>271</v>
      </c>
    </row>
    <row r="236" spans="1:1" x14ac:dyDescent="0.3">
      <c r="A236" s="32" t="s">
        <v>272</v>
      </c>
    </row>
    <row r="237" spans="1:1" x14ac:dyDescent="0.3">
      <c r="A237" s="32" t="s">
        <v>273</v>
      </c>
    </row>
    <row r="238" spans="1:1" x14ac:dyDescent="0.3">
      <c r="A238" s="32" t="s">
        <v>274</v>
      </c>
    </row>
    <row r="239" spans="1:1" x14ac:dyDescent="0.3">
      <c r="A239" s="32" t="s">
        <v>275</v>
      </c>
    </row>
    <row r="240" spans="1:1" x14ac:dyDescent="0.3">
      <c r="A240" s="32" t="s">
        <v>276</v>
      </c>
    </row>
    <row r="241" spans="1:1" x14ac:dyDescent="0.3">
      <c r="A241" s="32" t="s">
        <v>277</v>
      </c>
    </row>
    <row r="242" spans="1:1" x14ac:dyDescent="0.3">
      <c r="A242" s="32" t="s">
        <v>278</v>
      </c>
    </row>
    <row r="243" spans="1:1" x14ac:dyDescent="0.3">
      <c r="A243" s="32" t="s">
        <v>279</v>
      </c>
    </row>
    <row r="244" spans="1:1" x14ac:dyDescent="0.3">
      <c r="A244" s="32" t="s">
        <v>280</v>
      </c>
    </row>
    <row r="245" spans="1:1" x14ac:dyDescent="0.3">
      <c r="A245" s="32" t="s">
        <v>281</v>
      </c>
    </row>
    <row r="246" spans="1:1" x14ac:dyDescent="0.3">
      <c r="A246" s="32" t="s">
        <v>282</v>
      </c>
    </row>
    <row r="247" spans="1:1" x14ac:dyDescent="0.3">
      <c r="A247" s="32" t="s">
        <v>283</v>
      </c>
    </row>
    <row r="248" spans="1:1" x14ac:dyDescent="0.3">
      <c r="A248" s="32" t="s">
        <v>284</v>
      </c>
    </row>
    <row r="249" spans="1:1" x14ac:dyDescent="0.3">
      <c r="A249" s="32" t="s">
        <v>285</v>
      </c>
    </row>
    <row r="250" spans="1:1" x14ac:dyDescent="0.3">
      <c r="A250" s="32" t="s">
        <v>286</v>
      </c>
    </row>
    <row r="251" spans="1:1" x14ac:dyDescent="0.3">
      <c r="A251" s="32" t="s">
        <v>287</v>
      </c>
    </row>
    <row r="252" spans="1:1" x14ac:dyDescent="0.3">
      <c r="A252" s="32" t="s">
        <v>288</v>
      </c>
    </row>
    <row r="253" spans="1:1" x14ac:dyDescent="0.3">
      <c r="A253" s="32" t="s">
        <v>289</v>
      </c>
    </row>
    <row r="254" spans="1:1" x14ac:dyDescent="0.3">
      <c r="A254" s="32" t="s">
        <v>290</v>
      </c>
    </row>
    <row r="255" spans="1:1" x14ac:dyDescent="0.3">
      <c r="A255" s="32" t="s">
        <v>291</v>
      </c>
    </row>
    <row r="256" spans="1:1" x14ac:dyDescent="0.3">
      <c r="A256" s="32" t="s">
        <v>292</v>
      </c>
    </row>
    <row r="257" spans="1:1" x14ac:dyDescent="0.3">
      <c r="A257" s="32" t="s">
        <v>293</v>
      </c>
    </row>
    <row r="258" spans="1:1" x14ac:dyDescent="0.3">
      <c r="A258" s="32" t="s">
        <v>294</v>
      </c>
    </row>
    <row r="259" spans="1:1" x14ac:dyDescent="0.3">
      <c r="A259" s="32" t="s">
        <v>295</v>
      </c>
    </row>
    <row r="260" spans="1:1" x14ac:dyDescent="0.3">
      <c r="A260" s="32" t="s">
        <v>296</v>
      </c>
    </row>
    <row r="261" spans="1:1" x14ac:dyDescent="0.3">
      <c r="A261" s="32" t="s">
        <v>297</v>
      </c>
    </row>
    <row r="262" spans="1:1" x14ac:dyDescent="0.3">
      <c r="A262" s="32" t="s">
        <v>298</v>
      </c>
    </row>
    <row r="263" spans="1:1" x14ac:dyDescent="0.3">
      <c r="A263" s="32" t="s">
        <v>299</v>
      </c>
    </row>
    <row r="264" spans="1:1" x14ac:dyDescent="0.3">
      <c r="A264" s="32" t="s">
        <v>300</v>
      </c>
    </row>
    <row r="265" spans="1:1" x14ac:dyDescent="0.3">
      <c r="A265" s="32" t="s">
        <v>301</v>
      </c>
    </row>
    <row r="266" spans="1:1" x14ac:dyDescent="0.3">
      <c r="A266" s="32" t="s">
        <v>302</v>
      </c>
    </row>
    <row r="267" spans="1:1" x14ac:dyDescent="0.3">
      <c r="A267" s="32" t="s">
        <v>303</v>
      </c>
    </row>
    <row r="268" spans="1:1" x14ac:dyDescent="0.3">
      <c r="A268" s="32" t="s">
        <v>304</v>
      </c>
    </row>
    <row r="269" spans="1:1" x14ac:dyDescent="0.3">
      <c r="A269" s="32" t="s">
        <v>305</v>
      </c>
    </row>
    <row r="270" spans="1:1" x14ac:dyDescent="0.3">
      <c r="A270" s="32" t="s">
        <v>306</v>
      </c>
    </row>
    <row r="271" spans="1:1" x14ac:dyDescent="0.3">
      <c r="A271" s="32" t="s">
        <v>307</v>
      </c>
    </row>
    <row r="272" spans="1:1" x14ac:dyDescent="0.3">
      <c r="A272" s="32" t="s">
        <v>308</v>
      </c>
    </row>
    <row r="273" spans="1:1" x14ac:dyDescent="0.3">
      <c r="A273" s="32" t="s">
        <v>309</v>
      </c>
    </row>
    <row r="274" spans="1:1" x14ac:dyDescent="0.3">
      <c r="A274" s="32" t="s">
        <v>310</v>
      </c>
    </row>
    <row r="275" spans="1:1" x14ac:dyDescent="0.3">
      <c r="A275" s="32" t="s">
        <v>311</v>
      </c>
    </row>
    <row r="276" spans="1:1" x14ac:dyDescent="0.3">
      <c r="A276" s="32" t="s">
        <v>312</v>
      </c>
    </row>
  </sheetData>
  <sheetProtection algorithmName="SHA-512" hashValue="RIWL4JpWf10jG7X5LFb2sTIOWK4xAS8dC51cW+ef37Ew0E8Pxb0YhOgNhryu8+j8+S7V9ZOFmzkt/DQryNqKZg==" saltValue="kR9XbmuEC34j8Oa+w8p+BQ==" spinCount="100000" sheet="1" objects="1" scenarios="1"/>
  <autoFilter ref="A1:S27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15</vt:i4>
      </vt:variant>
    </vt:vector>
  </HeadingPairs>
  <TitlesOfParts>
    <vt:vector size="20" baseType="lpstr">
      <vt:lpstr>Instructions</vt:lpstr>
      <vt:lpstr>Exemple de PPC</vt:lpstr>
      <vt:lpstr>PPC à compléter</vt:lpstr>
      <vt:lpstr>Publication amont (automatique)</vt:lpstr>
      <vt:lpstr>Données</vt:lpstr>
      <vt:lpstr>Expertise.politique.publique</vt:lpstr>
      <vt:lpstr>Fournitures</vt:lpstr>
      <vt:lpstr>'Exemple de PPC'!Impression_des_titres</vt:lpstr>
      <vt:lpstr>'PPC à compléter'!Impression_des_titres</vt:lpstr>
      <vt:lpstr>MOU.et.autres.protocoles.d.accords</vt:lpstr>
      <vt:lpstr>Prestations.intellectuelles_Expertise.individuelle</vt:lpstr>
      <vt:lpstr>Service_Technologies.de.l.information.et.de.la.communication</vt:lpstr>
      <vt:lpstr>Services</vt:lpstr>
      <vt:lpstr>Sponsoring</vt:lpstr>
      <vt:lpstr>Subvention</vt:lpstr>
      <vt:lpstr>Travaux</vt:lpstr>
      <vt:lpstr>'Exemple de PPC'!Zone_d_impression</vt:lpstr>
      <vt:lpstr>Instructions!Zone_d_impression</vt:lpstr>
      <vt:lpstr>'PPC à compléter'!Zone_d_impression</vt:lpstr>
      <vt:lpstr>'Publication amont (automatique)'!Zone_d_impression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Nueva herramienta de corte</dc:creator>
  <cp:lastModifiedBy>Isabelle ZANGRE</cp:lastModifiedBy>
  <cp:lastPrinted>2025-02-13T15:17:20Z</cp:lastPrinted>
  <dcterms:created xsi:type="dcterms:W3CDTF">2003-11-11T08:55:16Z</dcterms:created>
  <dcterms:modified xsi:type="dcterms:W3CDTF">2025-03-18T11:31:10Z</dcterms:modified>
</cp:coreProperties>
</file>